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80" windowWidth="20730" windowHeight="11760" activeTab="0"/>
  </bookViews>
  <sheets>
    <sheet name="A" sheetId="1" r:id="rId1"/>
    <sheet name="B" sheetId="2" r:id="rId2"/>
    <sheet name="esempio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<sst xmlns="http://schemas.openxmlformats.org/spreadsheetml/2006/main" count="108" uniqueCount="62">
  <si>
    <t>x</t>
  </si>
  <si>
    <t>y</t>
  </si>
  <si>
    <t>label</t>
  </si>
  <si>
    <t>label01</t>
  </si>
  <si>
    <t>label02</t>
  </si>
  <si>
    <t>label03</t>
  </si>
  <si>
    <t>label04</t>
  </si>
  <si>
    <t>label05</t>
  </si>
  <si>
    <t>label06</t>
  </si>
  <si>
    <t>label07</t>
  </si>
  <si>
    <t>label08</t>
  </si>
  <si>
    <t>label09</t>
  </si>
  <si>
    <t>label10</t>
  </si>
  <si>
    <t>x'</t>
  </si>
  <si>
    <t>y'</t>
  </si>
  <si>
    <t>x''</t>
  </si>
  <si>
    <t>y''</t>
  </si>
  <si>
    <t>ix</t>
  </si>
  <si>
    <t>intv</t>
  </si>
  <si>
    <t>ptz</t>
  </si>
  <si>
    <t>max x</t>
  </si>
  <si>
    <t>max y</t>
  </si>
  <si>
    <t>above</t>
  </si>
  <si>
    <t>right</t>
  </si>
  <si>
    <t>http://www.prodomosua.it</t>
  </si>
  <si>
    <t>maggiore di 0</t>
  </si>
  <si>
    <t>minore o uguale (scala naturale) a 1</t>
  </si>
  <si>
    <t>potenza:</t>
  </si>
  <si>
    <t>maggiore di 3</t>
  </si>
  <si>
    <t>intervalli di griglia:</t>
  </si>
  <si>
    <t xml:space="preserve">vedere anche: </t>
  </si>
  <si>
    <t>http://www.prodomosua.it/zips/taglio.xls</t>
  </si>
  <si>
    <t>fino a 20</t>
  </si>
  <si>
    <t>(suggeriti 10)</t>
  </si>
  <si>
    <t>srs</t>
  </si>
  <si>
    <t>numero di casi</t>
  </si>
  <si>
    <t>http://www.prodomosua.it/zips/critico.xls</t>
  </si>
  <si>
    <t>http://www.prodomosua.it/zips/multiscale.xls</t>
  </si>
  <si>
    <t>value</t>
  </si>
  <si>
    <t>left</t>
  </si>
  <si>
    <t>iy</t>
  </si>
  <si>
    <t>impostare l'asse secondario orizzontale al valori 0 (minimum) e srs+1 (maximum)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</si>
  <si>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</si>
  <si>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</si>
  <si>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</si>
  <si>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</si>
  <si>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</si>
  <si>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</si>
  <si>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</si>
  <si>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</si>
  <si>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</si>
  <si>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</si>
  <si>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</si>
  <si>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</si>
  <si>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accessi</t>
  </si>
  <si>
    <t>pagine</t>
  </si>
  <si>
    <t>Mb</t>
  </si>
  <si>
    <t>from</t>
  </si>
  <si>
    <t>linea iniziale</t>
  </si>
  <si>
    <t>maggiore o uguale a 0 e minore di 1</t>
  </si>
  <si>
    <t>solitamente 0</t>
  </si>
  <si>
    <t>solo valori positivi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</si>
</sst>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dd/mm/yy;@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#,##0.0"/>
    <numFmt numFmtId="173" formatCode="#.##00"/>
    <numFmt numFmtId="174" formatCode="#,#00"/>
    <numFmt numFmtId="175" formatCode="mmm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34" borderId="10" xfId="0" applyFill="1" applyBorder="1" applyAlignment="1">
      <alignment horizontal="center"/>
    </xf>
    <xf numFmtId="169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72" fontId="0" fillId="0" borderId="0" xfId="0" applyNumberFormat="1" applyFill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35" borderId="11" xfId="36" applyFill="1" applyBorder="1" applyAlignment="1" applyProtection="1">
      <alignment/>
      <protection/>
    </xf>
    <xf numFmtId="0" fontId="3" fillId="35" borderId="12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2" fillId="0" borderId="0" xfId="36" applyAlignment="1" applyProtection="1">
      <alignment/>
      <protection/>
    </xf>
    <xf numFmtId="3" fontId="0" fillId="0" borderId="10" xfId="0" applyNumberForma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"/>
    </xf>
    <xf numFmtId="171" fontId="0" fillId="0" borderId="0" xfId="0" applyNumberFormat="1" applyAlignment="1">
      <alignment/>
    </xf>
    <xf numFmtId="0" fontId="8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75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4" fontId="0" fillId="0" borderId="10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70" fontId="0" fillId="34" borderId="10" xfId="0" applyNumberForma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1175"/>
          <c:w val="0.977"/>
          <c:h val="0.862"/>
        </c:manualLayout>
      </c:layout>
      <c:scatterChart>
        <c:scatterStyle val="lineMarker"/>
        <c:varyColors val="0"/>
        <c:ser>
          <c:idx val="1"/>
          <c:order val="0"/>
          <c:tx>
            <c:strRef>
              <c:f>A!$X$1</c:f>
              <c:strCache>
                <c:ptCount val="1"/>
                <c:pt idx="0">
                  <c:v>y'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A!$V$2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A!$V$3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A!$V$4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A!$V$5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A!$V$6</c:f>
                  <c:strCache>
                    <c:ptCount val="1"/>
                    <c:pt idx="0">
                      <c:v>7.000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A!$V$7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A!$V$8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A!$V$9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A!$V$10</c:f>
                  <c:strCache>
                    <c:ptCount val="1"/>
                    <c:pt idx="0">
                      <c:v>14.000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A!$V$11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A!$V$12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A!$V$13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A!$V$14</c:f>
                  <c:strCache>
                    <c:ptCount val="1"/>
                    <c:pt idx="0">
                      <c:v>21.000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A!$V$15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A!$V$16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A!$V$17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A!$V$18</c:f>
                  <c:strCache>
                    <c:ptCount val="1"/>
                    <c:pt idx="0">
                      <c:v>28.000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A!$V$19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A!$V$20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A!$V$21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A!$V$22</c:f>
                  <c:strCache>
                    <c:ptCount val="1"/>
                    <c:pt idx="0">
                      <c:v>35.000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A!$V$23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A!$V$24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A!$V$25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strRef>
                  <c:f>A!$V$26</c:f>
                  <c:strCache>
                    <c:ptCount val="1"/>
                    <c:pt idx="0">
                      <c:v>42.000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strRef>
                  <c:f>A!$V$27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strRef>
                  <c:f>A!$V$28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strRef>
                  <c:f>A!$V$29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strRef>
                  <c:f>A!$V$30</c:f>
                  <c:strCache>
                    <c:ptCount val="1"/>
                    <c:pt idx="0">
                      <c:v>49.000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strRef>
                  <c:f>A!$V$31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strRef>
                  <c:f>A!$V$32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strRef>
                  <c:f>A!$V$33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strRef>
                  <c:f>A!$V$34</c:f>
                  <c:strCache>
                    <c:ptCount val="1"/>
                    <c:pt idx="0">
                      <c:v>56.000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strRef>
                  <c:f>A!$V$35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strRef>
                  <c:f>A!$V$36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tx>
                <c:strRef>
                  <c:f>A!$V$37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strRef>
                  <c:f>A!$V$38</c:f>
                  <c:strCache>
                    <c:ptCount val="1"/>
                    <c:pt idx="0">
                      <c:v>63.000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strRef>
                  <c:f>A!$V$39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tx>
                <c:strRef>
                  <c:f>A!$V$40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tx>
                <c:strRef>
                  <c:f>A!$V$41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tx>
                <c:strRef>
                  <c:f>A!$V$42</c:f>
                  <c:strCache>
                    <c:ptCount val="1"/>
                    <c:pt idx="0">
                      <c:v>70.000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tx>
                <c:strRef>
                  <c:f>A!$V$43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strRef>
                  <c:f>A!$V$44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tx>
                <c:strRef>
                  <c:f>A!$V$45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tx>
                <c:strRef>
                  <c:f>A!$V$46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5"/>
              <c:tx>
                <c:strRef>
                  <c:f>A!$V$47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6"/>
              <c:tx>
                <c:strRef>
                  <c:f>A!$V$48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7"/>
              <c:tx>
                <c:strRef>
                  <c:f>A!$V$49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8"/>
              <c:tx>
                <c:strRef>
                  <c:f>A!$V$50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9"/>
              <c:tx>
                <c:strRef>
                  <c:f>A!$V$51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0"/>
              <c:tx>
                <c:strRef>
                  <c:f>A!$V$52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1"/>
              <c:tx>
                <c:strRef>
                  <c:f>A!$V$53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2"/>
              <c:tx>
                <c:strRef>
                  <c:f>A!$V$54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3"/>
              <c:tx>
                <c:strRef>
                  <c:f>A!$V$55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4"/>
              <c:tx>
                <c:strRef>
                  <c:f>A!$V$56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5"/>
              <c:tx>
                <c:strRef>
                  <c:f>A!$V$57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6"/>
              <c:tx>
                <c:strRef>
                  <c:f>A!$V$58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7"/>
              <c:tx>
                <c:strRef>
                  <c:f>A!$V$59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8"/>
              <c:tx>
                <c:strRef>
                  <c:f>A!$V$60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9"/>
              <c:tx>
                <c:strRef>
                  <c:f>A!$V$61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0"/>
              <c:tx>
                <c:strRef>
                  <c:f>A!$V$62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1"/>
              <c:tx>
                <c:strRef>
                  <c:f>A!$V$63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2"/>
              <c:tx>
                <c:strRef>
                  <c:f>A!$V$64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3"/>
              <c:tx>
                <c:strRef>
                  <c:f>A!$V$65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4"/>
              <c:tx>
                <c:strRef>
                  <c:f>A!$V$66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5"/>
              <c:tx>
                <c:strRef>
                  <c:f>A!$V$67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6"/>
              <c:tx>
                <c:strRef>
                  <c:f>A!$V$68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7"/>
              <c:tx>
                <c:strRef>
                  <c:f>A!$V$69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8"/>
              <c:tx>
                <c:strRef>
                  <c:f>A!$V$70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9"/>
              <c:tx>
                <c:strRef>
                  <c:f>A!$V$71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0"/>
              <c:tx>
                <c:strRef>
                  <c:f>A!$V$72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1"/>
              <c:tx>
                <c:strRef>
                  <c:f>A!$V$73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2"/>
              <c:tx>
                <c:strRef>
                  <c:f>A!$V$74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3"/>
              <c:tx>
                <c:strRef>
                  <c:f>A!$V$75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4"/>
              <c:tx>
                <c:strRef>
                  <c:f>A!$V$76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5"/>
              <c:tx>
                <c:strRef>
                  <c:f>A!$V$77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6"/>
              <c:tx>
                <c:strRef>
                  <c:f>A!$V$78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7"/>
              <c:tx>
                <c:strRef>
                  <c:f>A!$V$79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8"/>
              <c:tx>
                <c:strRef>
                  <c:f>A!$V$80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9"/>
              <c:tx>
                <c:strRef>
                  <c:f>A!$V$81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0"/>
              <c:tx>
                <c:strRef>
                  <c:f>A!$V$82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1"/>
              <c:tx>
                <c:strRef>
                  <c:f>A!$V$83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2"/>
              <c:tx>
                <c:strRef>
                  <c:f>A!$V$84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3"/>
              <c:tx>
                <c:strRef>
                  <c:f>A!$V$85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4"/>
              <c:tx>
                <c:strRef>
                  <c:f>A!$V$86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5"/>
              <c:tx>
                <c:strRef>
                  <c:f>A!$V$87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6"/>
              <c:tx>
                <c:strRef>
                  <c:f>A!$V$88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7"/>
              <c:tx>
                <c:strRef>
                  <c:f>A!$V$89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8"/>
              <c:tx>
                <c:strRef>
                  <c:f>A!$V$90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9"/>
              <c:tx>
                <c:strRef>
                  <c:f>A!$V$91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0"/>
              <c:tx>
                <c:strRef>
                  <c:f>A!$V$92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1"/>
              <c:tx>
                <c:strRef>
                  <c:f>A!$V$93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2"/>
              <c:tx>
                <c:strRef>
                  <c:f>A!$V$94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3"/>
              <c:tx>
                <c:strRef>
                  <c:f>A!$V$95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4"/>
              <c:tx>
                <c:strRef>
                  <c:f>A!$V$96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5"/>
              <c:tx>
                <c:strRef>
                  <c:f>A!$V$97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6"/>
              <c:tx>
                <c:strRef>
                  <c:f>A!$V$98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7"/>
              <c:tx>
                <c:strRef>
                  <c:f>A!$V$99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8"/>
              <c:tx>
                <c:strRef>
                  <c:f>A!$V$100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9"/>
              <c:tx>
                <c:strRef>
                  <c:f>A!$V$101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A!$W$2:$W$101</c:f>
              <c:numCache/>
            </c:numRef>
          </c:xVal>
          <c:yVal>
            <c:numRef>
              <c:f>A!$X$2:$X$101</c:f>
              <c:numCache/>
            </c:numRef>
          </c:yVal>
          <c:smooth val="0"/>
        </c:ser>
        <c:ser>
          <c:idx val="0"/>
          <c:order val="1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tx>
                <c:strRef>
                  <c:f>A!$A$2</c:f>
                  <c:strCache>
                    <c:ptCount val="1"/>
                    <c:pt idx="0">
                      <c:v>label01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A!$A$3</c:f>
                  <c:strCache>
                    <c:ptCount val="1"/>
                    <c:pt idx="0">
                      <c:v>label02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A!$A$4</c:f>
                  <c:strCache>
                    <c:ptCount val="1"/>
                    <c:pt idx="0">
                      <c:v>label03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A!$A$5</c:f>
                  <c:strCache>
                    <c:ptCount val="1"/>
                    <c:pt idx="0">
                      <c:v>label04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A!$A$6</c:f>
                  <c:strCache>
                    <c:ptCount val="1"/>
                    <c:pt idx="0">
                      <c:v>label05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A!$A$7</c:f>
                  <c:strCache>
                    <c:ptCount val="1"/>
                    <c:pt idx="0">
                      <c:v>label06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A!$A$8</c:f>
                  <c:strCache>
                    <c:ptCount val="1"/>
                    <c:pt idx="0">
                      <c:v>label07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A!$A$9</c:f>
                  <c:strCache>
                    <c:ptCount val="1"/>
                    <c:pt idx="0">
                      <c:v>label08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A!$A$10</c:f>
                  <c:strCache>
                    <c:ptCount val="1"/>
                    <c:pt idx="0">
                      <c:v>label09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A!$A$11</c:f>
                  <c:strCache>
                    <c:ptCount val="1"/>
                    <c:pt idx="0">
                      <c:v>label10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A!$E$2:$E$11</c:f>
              <c:numCache/>
            </c:numRef>
          </c:xVal>
          <c:yVal>
            <c:numRef>
              <c:f>A!$F$2:$F$11</c:f>
              <c:numCache/>
            </c:numRef>
          </c:yVal>
          <c:smooth val="0"/>
        </c:ser>
        <c:ser>
          <c:idx val="2"/>
          <c:order val="2"/>
          <c:tx>
            <c:strRef>
              <c:f>A!$AA$1</c:f>
              <c:strCache>
                <c:ptCount val="1"/>
                <c:pt idx="0">
                  <c:v>y''</c:v>
                </c:pt>
              </c:strCache>
            </c:strRef>
          </c:tx>
          <c:spPr>
            <a:ln w="3175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A!$Y$2</c:f>
                  <c:strCache>
                    <c:ptCount val="1"/>
                    <c:pt idx="0">
                      <c:v>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A!$Y$3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A!$Y$4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A!$Y$5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A!$Y$6</c:f>
                  <c:strCache>
                    <c:ptCount val="1"/>
                    <c:pt idx="0">
                      <c:v>80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A!$Y$7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A!$Y$8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A!$Y$9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A!$Y$10</c:f>
                  <c:strCache>
                    <c:ptCount val="1"/>
                    <c:pt idx="0">
                      <c:v>160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A!$Y$11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A!$Y$12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A!$Y$13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A!$Y$14</c:f>
                  <c:strCache>
                    <c:ptCount val="1"/>
                    <c:pt idx="0">
                      <c:v>240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A!$Y$15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A!$Y$16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A!$Y$17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A!$Y$18</c:f>
                  <c:strCache>
                    <c:ptCount val="1"/>
                    <c:pt idx="0">
                      <c:v>320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A!$Y$19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A!$Y$20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A!$Y$21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A!$Y$22</c:f>
                  <c:strCache>
                    <c:ptCount val="1"/>
                    <c:pt idx="0">
                      <c:v>400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A!$Y$23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A!$Y$24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A!$Y$25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strRef>
                  <c:f>A!$Y$26</c:f>
                  <c:strCache>
                    <c:ptCount val="1"/>
                    <c:pt idx="0">
                      <c:v>480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strRef>
                  <c:f>A!$Y$27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strRef>
                  <c:f>A!$Y$28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strRef>
                  <c:f>A!$Y$29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strRef>
                  <c:f>A!$Y$30</c:f>
                  <c:strCache>
                    <c:ptCount val="1"/>
                    <c:pt idx="0">
                      <c:v>560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strRef>
                  <c:f>A!$Y$31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strRef>
                  <c:f>A!$Y$32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strRef>
                  <c:f>A!$Y$33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strRef>
                  <c:f>A!$Y$34</c:f>
                  <c:strCache>
                    <c:ptCount val="1"/>
                    <c:pt idx="0">
                      <c:v>640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strRef>
                  <c:f>A!$Y$35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strRef>
                  <c:f>A!$Y$36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tx>
                <c:strRef>
                  <c:f>A!$Y$37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strRef>
                  <c:f>A!$Y$38</c:f>
                  <c:strCache>
                    <c:ptCount val="1"/>
                    <c:pt idx="0">
                      <c:v>720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strRef>
                  <c:f>A!$Y$39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tx>
                <c:strRef>
                  <c:f>A!$Y$40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tx>
                <c:strRef>
                  <c:f>A!$Y$41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tx>
                <c:strRef>
                  <c:f>A!$Y$42</c:f>
                  <c:strCache>
                    <c:ptCount val="1"/>
                    <c:pt idx="0">
                      <c:v>800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tx>
                <c:strRef>
                  <c:f>A!$Y$43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strRef>
                  <c:f>A!$Y$44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tx>
                <c:strRef>
                  <c:f>A!$Y$45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tx>
                <c:strRef>
                  <c:f>A!$Y$46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5"/>
              <c:tx>
                <c:strRef>
                  <c:f>A!$Y$47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6"/>
              <c:tx>
                <c:strRef>
                  <c:f>A!$Y$48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7"/>
              <c:tx>
                <c:strRef>
                  <c:f>A!$Y$49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8"/>
              <c:tx>
                <c:strRef>
                  <c:f>A!$Y$50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9"/>
              <c:tx>
                <c:strRef>
                  <c:f>A!$Y$51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0"/>
              <c:tx>
                <c:strRef>
                  <c:f>A!$Y$52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1"/>
              <c:tx>
                <c:strRef>
                  <c:f>A!$Y$53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2"/>
              <c:tx>
                <c:strRef>
                  <c:f>A!$Y$54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3"/>
              <c:tx>
                <c:strRef>
                  <c:f>A!$Y$55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4"/>
              <c:tx>
                <c:strRef>
                  <c:f>A!$Y$56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5"/>
              <c:tx>
                <c:strRef>
                  <c:f>A!$Y$57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6"/>
              <c:tx>
                <c:strRef>
                  <c:f>A!$Y$58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7"/>
              <c:tx>
                <c:strRef>
                  <c:f>A!$Y$59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8"/>
              <c:tx>
                <c:strRef>
                  <c:f>A!$Y$60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9"/>
              <c:tx>
                <c:strRef>
                  <c:f>A!$Y$61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0"/>
              <c:tx>
                <c:strRef>
                  <c:f>A!$Y$62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1"/>
              <c:tx>
                <c:strRef>
                  <c:f>A!$Y$63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2"/>
              <c:tx>
                <c:strRef>
                  <c:f>A!$Y$64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3"/>
              <c:tx>
                <c:strRef>
                  <c:f>A!$Y$65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4"/>
              <c:tx>
                <c:strRef>
                  <c:f>A!$Y$66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5"/>
              <c:tx>
                <c:strRef>
                  <c:f>A!$Y$67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6"/>
              <c:tx>
                <c:strRef>
                  <c:f>A!$Y$68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7"/>
              <c:tx>
                <c:strRef>
                  <c:f>A!$Y$69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8"/>
              <c:tx>
                <c:strRef>
                  <c:f>A!$Y$70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9"/>
              <c:tx>
                <c:strRef>
                  <c:f>A!$Y$71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0"/>
              <c:tx>
                <c:strRef>
                  <c:f>A!$Y$72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1"/>
              <c:tx>
                <c:strRef>
                  <c:f>A!$Y$73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2"/>
              <c:tx>
                <c:strRef>
                  <c:f>A!$Y$74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3"/>
              <c:tx>
                <c:strRef>
                  <c:f>A!$Y$75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4"/>
              <c:tx>
                <c:strRef>
                  <c:f>A!$Y$76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5"/>
              <c:tx>
                <c:strRef>
                  <c:f>A!$Y$77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6"/>
              <c:tx>
                <c:strRef>
                  <c:f>A!$Y$78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7"/>
              <c:tx>
                <c:strRef>
                  <c:f>A!$Y$79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8"/>
              <c:tx>
                <c:strRef>
                  <c:f>A!$Y$80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9"/>
              <c:tx>
                <c:strRef>
                  <c:f>A!$Y$81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0"/>
              <c:tx>
                <c:strRef>
                  <c:f>A!$Y$82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1"/>
              <c:tx>
                <c:strRef>
                  <c:f>A!$Y$83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2"/>
              <c:tx>
                <c:strRef>
                  <c:f>A!$Y$84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3"/>
              <c:tx>
                <c:strRef>
                  <c:f>A!$Y$85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4"/>
              <c:tx>
                <c:strRef>
                  <c:f>A!$Y$86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5"/>
              <c:tx>
                <c:strRef>
                  <c:f>A!$Y$87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6"/>
              <c:tx>
                <c:strRef>
                  <c:f>A!$Y$88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7"/>
              <c:tx>
                <c:strRef>
                  <c:f>A!$Y$89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8"/>
              <c:tx>
                <c:strRef>
                  <c:f>A!$Y$90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9"/>
              <c:tx>
                <c:strRef>
                  <c:f>A!$Y$91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0"/>
              <c:tx>
                <c:strRef>
                  <c:f>A!$Y$92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1"/>
              <c:tx>
                <c:strRef>
                  <c:f>A!$Y$93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2"/>
              <c:tx>
                <c:strRef>
                  <c:f>A!$Y$94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3"/>
              <c:tx>
                <c:strRef>
                  <c:f>A!$Y$95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4"/>
              <c:tx>
                <c:strRef>
                  <c:f>A!$Y$96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5"/>
              <c:tx>
                <c:strRef>
                  <c:f>A!$Y$97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6"/>
              <c:tx>
                <c:strRef>
                  <c:f>A!$Y$98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7"/>
              <c:tx>
                <c:strRef>
                  <c:f>A!$Y$99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8"/>
              <c:tx>
                <c:strRef>
                  <c:f>A!$Y$100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9"/>
              <c:tx>
                <c:strRef>
                  <c:f>A!$Y$101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A!$Z$2:$Z$101</c:f>
              <c:numCache/>
            </c:numRef>
          </c:xVal>
          <c:yVal>
            <c:numRef>
              <c:f>A!$AA$2:$AA$101</c:f>
              <c:numCache/>
            </c:numRef>
          </c:yVal>
          <c:smooth val="0"/>
        </c:ser>
        <c:axId val="57864350"/>
        <c:axId val="51017103"/>
      </c:scatterChart>
      <c:valAx>
        <c:axId val="578643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1017103"/>
        <c:crosses val="max"/>
        <c:crossBetween val="midCat"/>
        <c:dispUnits/>
      </c:valAx>
      <c:valAx>
        <c:axId val="5101710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786435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25"/>
          <c:y val="0.02925"/>
          <c:w val="0.8915"/>
          <c:h val="0.97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B!$A$2:$A$11</c:f>
              <c:strCache/>
            </c:strRef>
          </c:cat>
          <c:val>
            <c:numRef>
              <c:f>B!$E$2:$E$11</c:f>
              <c:numCache/>
            </c:numRef>
          </c:val>
        </c:ser>
        <c:axId val="56500744"/>
        <c:axId val="38744649"/>
      </c:barChart>
      <c:scatterChart>
        <c:scatterStyle val="lineMarker"/>
        <c:varyColors val="0"/>
        <c:ser>
          <c:idx val="1"/>
          <c:order val="1"/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B!$V$2</c:f>
                  <c:strCache>
                    <c:ptCount val="1"/>
                    <c:pt idx="0">
                      <c:v>2.000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B!$V$3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B!$V$4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B!$V$5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B!$V$6</c:f>
                  <c:strCache>
                    <c:ptCount val="1"/>
                    <c:pt idx="0">
                      <c:v>20.000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B!$V$7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B!$V$8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B!$V$9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B!$V$10</c:f>
                  <c:strCache>
                    <c:ptCount val="1"/>
                    <c:pt idx="0">
                      <c:v>40.000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B!$V$11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B!$V$12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B!$V$13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B!$V$14</c:f>
                  <c:strCache>
                    <c:ptCount val="1"/>
                    <c:pt idx="0">
                      <c:v>60.000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B!$V$15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B!$V$16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B!$V$17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B!$V$18</c:f>
                  <c:strCache>
                    <c:ptCount val="1"/>
                    <c:pt idx="0">
                      <c:v>80.000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B!$V$19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B!$V$20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B!$V$21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B!$V$22</c:f>
                  <c:strCache>
                    <c:ptCount val="1"/>
                    <c:pt idx="0">
                      <c:v>100.000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B!$V$23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B!$V$24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B!$V$28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strRef>
                  <c:f>B!$V$29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strRef>
                  <c:f>B!$V$30</c:f>
                  <c:strCache>
                    <c:ptCount val="1"/>
                    <c:pt idx="0">
                      <c:v>140.000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strRef>
                  <c:f>B!$V$31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strRef>
                  <c:f>B!$V$32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strRef>
                  <c:f>B!$V$33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strRef>
                  <c:f>B!$V$34</c:f>
                  <c:strCache>
                    <c:ptCount val="1"/>
                    <c:pt idx="0">
                      <c:v>160.000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strRef>
                  <c:f>B!$V$35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strRef>
                  <c:f>B!$V$36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strRef>
                  <c:f>B!$V$37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strRef>
                  <c:f>B!$V$38</c:f>
                  <c:strCache>
                    <c:ptCount val="1"/>
                    <c:pt idx="0">
                      <c:v>180.000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strRef>
                  <c:f>B!$V$39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tx>
                <c:strRef>
                  <c:f>B!$V$40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strRef>
                  <c:f>B!$V$41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strRef>
                  <c:f>B!$V$42</c:f>
                  <c:strCache>
                    <c:ptCount val="1"/>
                    <c:pt idx="0">
                      <c:v>200.000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tx>
                <c:strRef>
                  <c:f>B!$V$43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tx>
                <c:strRef>
                  <c:f>B!$V$44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tx>
                <c:strRef>
                  <c:f>B!$V$45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tx>
                <c:strRef>
                  <c:f>B!$V$46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strRef>
                  <c:f>B!$V$47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tx>
                <c:strRef>
                  <c:f>B!$V$48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tx>
                <c:strRef>
                  <c:f>B!$V$49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5"/>
              <c:tx>
                <c:strRef>
                  <c:f>B!$V$50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6"/>
              <c:tx>
                <c:strRef>
                  <c:f>B!$V$51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7"/>
              <c:tx>
                <c:strRef>
                  <c:f>B!$V$52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8"/>
              <c:tx>
                <c:strRef>
                  <c:f>B!$V$53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9"/>
              <c:tx>
                <c:strRef>
                  <c:f>B!$V$54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0"/>
              <c:tx>
                <c:strRef>
                  <c:f>B!$V$55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1"/>
              <c:tx>
                <c:strRef>
                  <c:f>B!$V$56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2"/>
              <c:tx>
                <c:strRef>
                  <c:f>B!$V$57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3"/>
              <c:tx>
                <c:strRef>
                  <c:f>B!$V$58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4"/>
              <c:tx>
                <c:strRef>
                  <c:f>B!$V$59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5"/>
              <c:tx>
                <c:strRef>
                  <c:f>B!$V$60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6"/>
              <c:tx>
                <c:strRef>
                  <c:f>B!$V$61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7"/>
              <c:tx>
                <c:strRef>
                  <c:f>B!$V$62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8"/>
              <c:tx>
                <c:strRef>
                  <c:f>B!$V$63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9"/>
              <c:tx>
                <c:strRef>
                  <c:f>B!$V$64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0"/>
              <c:tx>
                <c:strRef>
                  <c:f>B!$V$65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1"/>
              <c:tx>
                <c:strRef>
                  <c:f>B!$V$66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2"/>
              <c:tx>
                <c:strRef>
                  <c:f>B!$V$67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3"/>
              <c:tx>
                <c:strRef>
                  <c:f>B!$V$68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4"/>
              <c:tx>
                <c:strRef>
                  <c:f>B!$V$69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5"/>
              <c:tx>
                <c:strRef>
                  <c:f>B!$V$70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6"/>
              <c:tx>
                <c:strRef>
                  <c:f>B!$V$71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7"/>
              <c:tx>
                <c:strRef>
                  <c:f>B!$V$72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8"/>
              <c:tx>
                <c:strRef>
                  <c:f>B!$V$73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9"/>
              <c:tx>
                <c:strRef>
                  <c:f>B!$V$74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0"/>
              <c:tx>
                <c:strRef>
                  <c:f>B!$V$75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1"/>
              <c:tx>
                <c:strRef>
                  <c:f>B!$V$76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2"/>
              <c:tx>
                <c:strRef>
                  <c:f>B!$V$77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3"/>
              <c:tx>
                <c:strRef>
                  <c:f>B!$V$78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4"/>
              <c:tx>
                <c:strRef>
                  <c:f>B!$V$79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5"/>
              <c:tx>
                <c:strRef>
                  <c:f>B!$V$80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6"/>
              <c:tx>
                <c:strRef>
                  <c:f>B!$V$81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7"/>
              <c:tx>
                <c:strRef>
                  <c:f>B!$V$82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8"/>
              <c:tx>
                <c:strRef>
                  <c:f>B!$V$83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9"/>
              <c:tx>
                <c:strRef>
                  <c:f>B!$V$84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0"/>
              <c:tx>
                <c:strRef>
                  <c:f>B!$V$85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1"/>
              <c:tx>
                <c:strRef>
                  <c:f>B!$V$86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2"/>
              <c:tx>
                <c:strRef>
                  <c:f>B!$V$87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3"/>
              <c:tx>
                <c:strRef>
                  <c:f>B!$V$88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4"/>
              <c:tx>
                <c:strRef>
                  <c:f>B!$V$89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5"/>
              <c:tx>
                <c:strRef>
                  <c:f>B!$V$90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6"/>
              <c:tx>
                <c:strRef>
                  <c:f>B!$V$91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7"/>
              <c:tx>
                <c:strRef>
                  <c:f>B!$V$92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8"/>
              <c:tx>
                <c:strRef>
                  <c:f>B!$V$93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9"/>
              <c:tx>
                <c:strRef>
                  <c:f>B!$V$94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0"/>
              <c:tx>
                <c:strRef>
                  <c:f>B!$V$95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1"/>
              <c:tx>
                <c:strRef>
                  <c:f>B!$V$96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2"/>
              <c:tx>
                <c:strRef>
                  <c:f>B!$V$97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3"/>
              <c:tx>
                <c:strRef>
                  <c:f>B!$V$98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4"/>
              <c:tx>
                <c:strRef>
                  <c:f>B!$V$99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5"/>
              <c:tx>
                <c:strRef>
                  <c:f>B!$V$100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6"/>
              <c:tx>
                <c:strRef>
                  <c:f>B!$V$101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7"/>
              <c:tx>
                <c:strRef>
                  <c:f>B!#REF!</c:f>
                  <c:strCache>
                    <c:ptCount val="1"/>
                    <c:pt idx="0">
                      <c:v>#RIF!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8"/>
              <c:tx>
                <c:strRef>
                  <c:f>B!#REF!</c:f>
                  <c:strCache>
                    <c:ptCount val="1"/>
                    <c:pt idx="0">
                      <c:v>#RIF!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9"/>
              <c:tx>
                <c:strRef>
                  <c:f>B!#REF!</c:f>
                  <c:strCache>
                    <c:ptCount val="1"/>
                    <c:pt idx="0">
                      <c:v>#RIF!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B!$W$2:$W$101</c:f>
              <c:numCache/>
            </c:numRef>
          </c:xVal>
          <c:yVal>
            <c:numRef>
              <c:f>B!$X$2:$X$101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B!$V$2</c:f>
                  <c:strCache>
                    <c:ptCount val="1"/>
                    <c:pt idx="0">
                      <c:v>2.000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B!$V$3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B!$V$4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B!$V$5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B!$V$6</c:f>
                  <c:strCache>
                    <c:ptCount val="1"/>
                    <c:pt idx="0">
                      <c:v>20.000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B!$V$7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B!$V$8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B!$V$9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B!$V$10</c:f>
                  <c:strCache>
                    <c:ptCount val="1"/>
                    <c:pt idx="0">
                      <c:v>40.000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B!$V$11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B!$V$12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B!$V$13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B!$V$14</c:f>
                  <c:strCache>
                    <c:ptCount val="1"/>
                    <c:pt idx="0">
                      <c:v>60.000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B!$V$15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B!$V$16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B!$V$17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B!$V$18</c:f>
                  <c:strCache>
                    <c:ptCount val="1"/>
                    <c:pt idx="0">
                      <c:v>80.000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B!$V$19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B!$V$20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B!$V$21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B!$V$22</c:f>
                  <c:strCache>
                    <c:ptCount val="1"/>
                    <c:pt idx="0">
                      <c:v>100.000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B!$V$23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B!$V$24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B!$V$25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strRef>
                  <c:f>B!$V$26</c:f>
                  <c:strCache>
                    <c:ptCount val="1"/>
                    <c:pt idx="0">
                      <c:v>120.000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strRef>
                  <c:f>B!$V$27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strRef>
                  <c:f>B!$V$28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strRef>
                  <c:f>B!$V$29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strRef>
                  <c:f>B!$V$30</c:f>
                  <c:strCache>
                    <c:ptCount val="1"/>
                    <c:pt idx="0">
                      <c:v>140.000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strRef>
                  <c:f>B!$V$31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strRef>
                  <c:f>B!$V$32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strRef>
                  <c:f>B!$V$33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strRef>
                  <c:f>B!$V$34</c:f>
                  <c:strCache>
                    <c:ptCount val="1"/>
                    <c:pt idx="0">
                      <c:v>160.000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strRef>
                  <c:f>B!$V$35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strRef>
                  <c:f>B!$V$36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tx>
                <c:strRef>
                  <c:f>B!$V$37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strRef>
                  <c:f>B!$V$38</c:f>
                  <c:strCache>
                    <c:ptCount val="1"/>
                    <c:pt idx="0">
                      <c:v>180.000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strRef>
                  <c:f>B!$V$39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tx>
                <c:strRef>
                  <c:f>B!$V$40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tx>
                <c:strRef>
                  <c:f>B!$V$41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tx>
                <c:strRef>
                  <c:f>B!$V$42</c:f>
                  <c:strCache>
                    <c:ptCount val="1"/>
                    <c:pt idx="0">
                      <c:v>200.000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tx>
                <c:strRef>
                  <c:f>B!$V$43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strRef>
                  <c:f>B!$V$44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tx>
                <c:strRef>
                  <c:f>B!$V$45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tx>
                <c:strRef>
                  <c:f>B!$V$46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5"/>
              <c:tx>
                <c:strRef>
                  <c:f>B!$V$47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6"/>
              <c:tx>
                <c:strRef>
                  <c:f>B!$V$48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7"/>
              <c:tx>
                <c:strRef>
                  <c:f>B!$V$49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8"/>
              <c:tx>
                <c:strRef>
                  <c:f>B!$V$50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9"/>
              <c:tx>
                <c:strRef>
                  <c:f>B!$V$51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0"/>
              <c:tx>
                <c:strRef>
                  <c:f>B!$V$52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1"/>
              <c:tx>
                <c:strRef>
                  <c:f>B!$V$53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2"/>
              <c:tx>
                <c:strRef>
                  <c:f>B!$V$54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3"/>
              <c:tx>
                <c:strRef>
                  <c:f>B!$V$55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4"/>
              <c:tx>
                <c:strRef>
                  <c:f>B!$V$56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5"/>
              <c:tx>
                <c:strRef>
                  <c:f>B!$V$57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6"/>
              <c:tx>
                <c:strRef>
                  <c:f>B!$V$58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7"/>
              <c:tx>
                <c:strRef>
                  <c:f>B!$V$59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8"/>
              <c:tx>
                <c:strRef>
                  <c:f>B!$V$60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9"/>
              <c:tx>
                <c:strRef>
                  <c:f>B!$V$61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0"/>
              <c:tx>
                <c:strRef>
                  <c:f>B!$V$62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1"/>
              <c:tx>
                <c:strRef>
                  <c:f>B!$V$63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2"/>
              <c:tx>
                <c:strRef>
                  <c:f>B!$V$64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3"/>
              <c:tx>
                <c:strRef>
                  <c:f>B!$V$65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4"/>
              <c:tx>
                <c:strRef>
                  <c:f>B!$V$66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5"/>
              <c:tx>
                <c:strRef>
                  <c:f>B!$V$67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6"/>
              <c:tx>
                <c:strRef>
                  <c:f>B!$V$68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7"/>
              <c:tx>
                <c:strRef>
                  <c:f>B!$V$69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8"/>
              <c:tx>
                <c:strRef>
                  <c:f>B!$V$70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9"/>
              <c:tx>
                <c:strRef>
                  <c:f>B!$V$71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0"/>
              <c:tx>
                <c:strRef>
                  <c:f>B!$V$72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1"/>
              <c:tx>
                <c:strRef>
                  <c:f>B!$V$73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2"/>
              <c:tx>
                <c:strRef>
                  <c:f>B!$V$74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3"/>
              <c:tx>
                <c:strRef>
                  <c:f>B!$V$75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4"/>
              <c:tx>
                <c:strRef>
                  <c:f>B!$V$76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5"/>
              <c:tx>
                <c:strRef>
                  <c:f>B!$V$77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6"/>
              <c:tx>
                <c:strRef>
                  <c:f>B!$V$78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7"/>
              <c:tx>
                <c:strRef>
                  <c:f>B!$V$79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8"/>
              <c:tx>
                <c:strRef>
                  <c:f>B!$V$80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9"/>
              <c:tx>
                <c:strRef>
                  <c:f>B!$V$81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0"/>
              <c:tx>
                <c:strRef>
                  <c:f>B!$V$82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1"/>
              <c:tx>
                <c:strRef>
                  <c:f>B!$V$83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2"/>
              <c:tx>
                <c:strRef>
                  <c:f>B!$V$84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3"/>
              <c:tx>
                <c:strRef>
                  <c:f>B!$V$85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4"/>
              <c:tx>
                <c:strRef>
                  <c:f>B!$V$86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5"/>
              <c:tx>
                <c:strRef>
                  <c:f>B!$V$87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6"/>
              <c:tx>
                <c:strRef>
                  <c:f>B!$V$88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7"/>
              <c:tx>
                <c:strRef>
                  <c:f>B!$V$89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8"/>
              <c:tx>
                <c:strRef>
                  <c:f>B!$V$90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9"/>
              <c:tx>
                <c:strRef>
                  <c:f>B!$V$91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0"/>
              <c:tx>
                <c:strRef>
                  <c:f>B!$V$92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1"/>
              <c:tx>
                <c:strRef>
                  <c:f>B!$V$93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2"/>
              <c:tx>
                <c:strRef>
                  <c:f>B!$V$94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3"/>
              <c:tx>
                <c:strRef>
                  <c:f>B!$V$95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4"/>
              <c:tx>
                <c:strRef>
                  <c:f>B!$V$96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5"/>
              <c:tx>
                <c:strRef>
                  <c:f>B!$V$97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6"/>
              <c:tx>
                <c:strRef>
                  <c:f>B!$V$98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7"/>
              <c:tx>
                <c:strRef>
                  <c:f>B!$V$99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8"/>
              <c:tx>
                <c:strRef>
                  <c:f>B!$V$100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9"/>
              <c:tx>
                <c:strRef>
                  <c:f>B!$V$101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B!$U$2:$U$101</c:f>
              <c:numCache/>
            </c:numRef>
          </c:xVal>
          <c:yVal>
            <c:numRef>
              <c:f>B!$X$2:$X$101</c:f>
              <c:numCache/>
            </c:numRef>
          </c:yVal>
          <c:smooth val="0"/>
        </c:ser>
        <c:axId val="13157522"/>
        <c:axId val="51308835"/>
      </c:scatterChart>
      <c:catAx>
        <c:axId val="565007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744649"/>
        <c:crosses val="autoZero"/>
        <c:auto val="1"/>
        <c:lblOffset val="100"/>
        <c:tickLblSkip val="1"/>
        <c:noMultiLvlLbl val="0"/>
      </c:catAx>
      <c:valAx>
        <c:axId val="38744649"/>
        <c:scaling>
          <c:orientation val="minMax"/>
        </c:scaling>
        <c:axPos val="l"/>
        <c:delete val="1"/>
        <c:majorTickMark val="out"/>
        <c:minorTickMark val="none"/>
        <c:tickLblPos val="nextTo"/>
        <c:crossAx val="56500744"/>
        <c:crossesAt val="1"/>
        <c:crossBetween val="between"/>
        <c:dispUnits/>
      </c:valAx>
      <c:valAx>
        <c:axId val="13157522"/>
        <c:scaling>
          <c:orientation val="minMax"/>
          <c:max val="11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1308835"/>
        <c:crosses val="max"/>
        <c:crossBetween val="midCat"/>
        <c:dispUnits/>
      </c:valAx>
      <c:valAx>
        <c:axId val="51308835"/>
        <c:scaling>
          <c:orientation val="minMax"/>
        </c:scaling>
        <c:axPos val="l"/>
        <c:delete val="1"/>
        <c:majorTickMark val="out"/>
        <c:minorTickMark val="none"/>
        <c:tickLblPos val="nextTo"/>
        <c:crossAx val="1315752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"/>
          <c:y val="0.02925"/>
          <c:w val="0.89275"/>
          <c:h val="0.97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esempio!$B$1</c:f>
              <c:strCache>
                <c:ptCount val="1"/>
                <c:pt idx="0">
                  <c:v>accessi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esempio!$A$2:$A$13</c:f>
              <c:strCache/>
            </c:strRef>
          </c:cat>
          <c:val>
            <c:numRef>
              <c:f>esempio!$E$2:$E$13</c:f>
              <c:numCache/>
            </c:numRef>
          </c:val>
        </c:ser>
        <c:ser>
          <c:idx val="3"/>
          <c:order val="1"/>
          <c:tx>
            <c:strRef>
              <c:f>esempio!$C$1</c:f>
              <c:strCache>
                <c:ptCount val="1"/>
                <c:pt idx="0">
                  <c:v>pagine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esempio!$A$2:$A$13</c:f>
              <c:strCache/>
            </c:strRef>
          </c:cat>
          <c:val>
            <c:numRef>
              <c:f>esempio!$F$2:$F$13</c:f>
              <c:numCache/>
            </c:numRef>
          </c:val>
        </c:ser>
        <c:ser>
          <c:idx val="1"/>
          <c:order val="2"/>
          <c:tx>
            <c:strRef>
              <c:f>esempio!$D$1</c:f>
              <c:strCache>
                <c:ptCount val="1"/>
                <c:pt idx="0">
                  <c:v>Mb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esempio!$A$2:$A$13</c:f>
              <c:strCache/>
            </c:strRef>
          </c:cat>
          <c:val>
            <c:numRef>
              <c:f>esempio!$G$2:$G$13</c:f>
              <c:numCache/>
            </c:numRef>
          </c:val>
        </c:ser>
        <c:axId val="59126332"/>
        <c:axId val="62374941"/>
      </c:barChart>
      <c:scatterChart>
        <c:scatterStyle val="lineMarker"/>
        <c:varyColors val="0"/>
        <c:ser>
          <c:idx val="2"/>
          <c:order val="3"/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esempio!$W$2:$W$101</c:f>
              <c:numCache/>
            </c:numRef>
          </c:xVal>
          <c:yVal>
            <c:numRef>
              <c:f>esempio!$X$2:$X$101</c:f>
              <c:numCache/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esempio!$V$2</c:f>
                  <c:strCache>
                    <c:ptCount val="1"/>
                    <c:pt idx="0">
                      <c:v>309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esempio!$V$3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esempio!$V$4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esempio!$V$5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esempio!$V$6</c:f>
                  <c:strCache>
                    <c:ptCount val="1"/>
                    <c:pt idx="0">
                      <c:v>1.543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esempio!$V$7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esempio!$V$8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esempio!$V$9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esempio!$V$10</c:f>
                  <c:strCache>
                    <c:ptCount val="1"/>
                    <c:pt idx="0">
                      <c:v>3.086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esempio!$V$11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esempio!$V$12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esempio!$V$13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esempio!$V$14</c:f>
                  <c:strCache>
                    <c:ptCount val="1"/>
                    <c:pt idx="0">
                      <c:v>4.629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esempio!$V$15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esempio!$V$16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esempio!$V$17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esempio!$V$18</c:f>
                  <c:strCache>
                    <c:ptCount val="1"/>
                    <c:pt idx="0">
                      <c:v>6.172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esempio!$V$19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esempio!$V$20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esempio!$V$21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esempio!$V$22</c:f>
                  <c:strCache>
                    <c:ptCount val="1"/>
                    <c:pt idx="0">
                      <c:v>7.715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esempio!$V$23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esempio!$V$24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esempio!$V$25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strRef>
                  <c:f>esempio!$V$26</c:f>
                  <c:strCache>
                    <c:ptCount val="1"/>
                    <c:pt idx="0">
                      <c:v>9.258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strRef>
                  <c:f>esempio!$V$27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strRef>
                  <c:f>esempio!$V$28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strRef>
                  <c:f>esempio!$V$29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strRef>
                  <c:f>esempio!$V$30</c:f>
                  <c:strCache>
                    <c:ptCount val="1"/>
                    <c:pt idx="0">
                      <c:v>10.801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strRef>
                  <c:f>esempio!$V$31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strRef>
                  <c:f>esempio!$V$32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strRef>
                  <c:f>esempio!$V$33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strRef>
                  <c:f>esempio!$V$34</c:f>
                  <c:strCache>
                    <c:ptCount val="1"/>
                    <c:pt idx="0">
                      <c:v>12.344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strRef>
                  <c:f>esempio!$V$35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strRef>
                  <c:f>esempio!$V$36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tx>
                <c:strRef>
                  <c:f>esempio!$V$37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strRef>
                  <c:f>esempio!$V$38</c:f>
                  <c:strCache>
                    <c:ptCount val="1"/>
                    <c:pt idx="0">
                      <c:v>13.887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strRef>
                  <c:f>esempio!$V$39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tx>
                <c:strRef>
                  <c:f>esempio!$V$40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tx>
                <c:strRef>
                  <c:f>esempio!$V$41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tx>
                <c:strRef>
                  <c:f>esempio!$V$42</c:f>
                  <c:strCache>
                    <c:ptCount val="1"/>
                    <c:pt idx="0">
                      <c:v>15.430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tx>
                <c:strRef>
                  <c:f>esempio!$V$43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strRef>
                  <c:f>esempio!$V$44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tx>
                <c:strRef>
                  <c:f>esempio!$V$45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tx>
                <c:strRef>
                  <c:f>esempio!$V$46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5"/>
              <c:tx>
                <c:strRef>
                  <c:f>esempio!$V$47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6"/>
              <c:tx>
                <c:strRef>
                  <c:f>esempio!$V$48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7"/>
              <c:tx>
                <c:strRef>
                  <c:f>esempio!$V$49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8"/>
              <c:tx>
                <c:strRef>
                  <c:f>esempio!$V$50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9"/>
              <c:tx>
                <c:strRef>
                  <c:f>esempio!$V$51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0"/>
              <c:tx>
                <c:strRef>
                  <c:f>esempio!$V$52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1"/>
              <c:tx>
                <c:strRef>
                  <c:f>esempio!$V$53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2"/>
              <c:tx>
                <c:strRef>
                  <c:f>esempio!$V$54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3"/>
              <c:tx>
                <c:strRef>
                  <c:f>esempio!$V$55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4"/>
              <c:tx>
                <c:strRef>
                  <c:f>esempio!$V$56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5"/>
              <c:tx>
                <c:strRef>
                  <c:f>esempio!$V$57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6"/>
              <c:tx>
                <c:strRef>
                  <c:f>esempio!$V$58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7"/>
              <c:tx>
                <c:strRef>
                  <c:f>esempio!$V$59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8"/>
              <c:tx>
                <c:strRef>
                  <c:f>esempio!$V$60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9"/>
              <c:tx>
                <c:strRef>
                  <c:f>esempio!$V$61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0"/>
              <c:tx>
                <c:strRef>
                  <c:f>esempio!$V$62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1"/>
              <c:tx>
                <c:strRef>
                  <c:f>esempio!$V$63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2"/>
              <c:tx>
                <c:strRef>
                  <c:f>esempio!$V$64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3"/>
              <c:tx>
                <c:strRef>
                  <c:f>esempio!$V$65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4"/>
              <c:tx>
                <c:strRef>
                  <c:f>esempio!$V$66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5"/>
              <c:tx>
                <c:strRef>
                  <c:f>esempio!$V$67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6"/>
              <c:tx>
                <c:strRef>
                  <c:f>esempio!$V$68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7"/>
              <c:tx>
                <c:strRef>
                  <c:f>esempio!$V$69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8"/>
              <c:tx>
                <c:strRef>
                  <c:f>esempio!$V$70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9"/>
              <c:tx>
                <c:strRef>
                  <c:f>esempio!$V$71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0"/>
              <c:tx>
                <c:strRef>
                  <c:f>esempio!$V$72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1"/>
              <c:tx>
                <c:strRef>
                  <c:f>esempio!$V$73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2"/>
              <c:tx>
                <c:strRef>
                  <c:f>esempio!$V$74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3"/>
              <c:tx>
                <c:strRef>
                  <c:f>esempio!$V$75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4"/>
              <c:tx>
                <c:strRef>
                  <c:f>esempio!$V$76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5"/>
              <c:tx>
                <c:strRef>
                  <c:f>esempio!$V$77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6"/>
              <c:tx>
                <c:strRef>
                  <c:f>esempio!$V$78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7"/>
              <c:tx>
                <c:strRef>
                  <c:f>esempio!$V$79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8"/>
              <c:tx>
                <c:strRef>
                  <c:f>esempio!$V$80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9"/>
              <c:tx>
                <c:strRef>
                  <c:f>esempio!$V$81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0"/>
              <c:tx>
                <c:strRef>
                  <c:f>esempio!$V$82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1"/>
              <c:tx>
                <c:strRef>
                  <c:f>esempio!$V$83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2"/>
              <c:tx>
                <c:strRef>
                  <c:f>esempio!$V$84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3"/>
              <c:tx>
                <c:strRef>
                  <c:f>esempio!$V$85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4"/>
              <c:tx>
                <c:strRef>
                  <c:f>esempio!$V$86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5"/>
              <c:tx>
                <c:strRef>
                  <c:f>esempio!$V$87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6"/>
              <c:tx>
                <c:strRef>
                  <c:f>esempio!$V$88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7"/>
              <c:tx>
                <c:strRef>
                  <c:f>esempio!$V$89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8"/>
              <c:tx>
                <c:strRef>
                  <c:f>esempio!$V$90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9"/>
              <c:tx>
                <c:strRef>
                  <c:f>esempio!$V$91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0"/>
              <c:tx>
                <c:strRef>
                  <c:f>esempio!$V$92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1"/>
              <c:tx>
                <c:strRef>
                  <c:f>esempio!$V$93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2"/>
              <c:tx>
                <c:strRef>
                  <c:f>esempio!$V$94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3"/>
              <c:tx>
                <c:strRef>
                  <c:f>esempio!$V$95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4"/>
              <c:tx>
                <c:strRef>
                  <c:f>esempio!$V$96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5"/>
              <c:tx>
                <c:strRef>
                  <c:f>esempio!$V$97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6"/>
              <c:tx>
                <c:strRef>
                  <c:f>esempio!$V$98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7"/>
              <c:tx>
                <c:strRef>
                  <c:f>esempio!$V$99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8"/>
              <c:tx>
                <c:strRef>
                  <c:f>esempio!$V$100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9"/>
              <c:tx>
                <c:strRef>
                  <c:f>esempio!$V$101</c:f>
                  <c:strCache>
                    <c:ptCount val="1"/>
                    <c:pt idx="0">
                      <c:v>#N/D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esempio!$U$2:$U$101</c:f>
              <c:numCache/>
            </c:numRef>
          </c:xVal>
          <c:yVal>
            <c:numRef>
              <c:f>esempio!$X$2:$X$101</c:f>
              <c:numCache/>
            </c:numRef>
          </c:yVal>
          <c:smooth val="0"/>
        </c:ser>
        <c:axId val="24503558"/>
        <c:axId val="19205431"/>
      </c:scatterChart>
      <c:catAx>
        <c:axId val="591263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374941"/>
        <c:crosses val="autoZero"/>
        <c:auto val="1"/>
        <c:lblOffset val="100"/>
        <c:tickLblSkip val="1"/>
        <c:noMultiLvlLbl val="0"/>
      </c:catAx>
      <c:valAx>
        <c:axId val="62374941"/>
        <c:scaling>
          <c:orientation val="minMax"/>
        </c:scaling>
        <c:axPos val="l"/>
        <c:delete val="1"/>
        <c:majorTickMark val="out"/>
        <c:minorTickMark val="none"/>
        <c:tickLblPos val="nextTo"/>
        <c:crossAx val="59126332"/>
        <c:crossesAt val="1"/>
        <c:crossBetween val="between"/>
        <c:dispUnits/>
      </c:valAx>
      <c:valAx>
        <c:axId val="24503558"/>
        <c:scaling>
          <c:orientation val="minMax"/>
          <c:max val="13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9205431"/>
        <c:crosses val="max"/>
        <c:crossBetween val="midCat"/>
        <c:dispUnits/>
      </c:valAx>
      <c:valAx>
        <c:axId val="1920543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4503558"/>
        <c:crosses val="max"/>
        <c:crossBetween val="midCat"/>
        <c:dispUnits/>
      </c:valAx>
      <c:spPr>
        <a:noFill/>
        <a:ln>
          <a:noFill/>
        </a:ln>
      </c:spPr>
    </c:plotArea>
    <c:legend>
      <c:legendPos val="t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336"/>
          <c:y val="0.01"/>
          <c:w val="0.324"/>
          <c:h val="0.0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0</xdr:rowOff>
    </xdr:from>
    <xdr:to>
      <xdr:col>15</xdr:col>
      <xdr:colOff>0</xdr:colOff>
      <xdr:row>22</xdr:row>
      <xdr:rowOff>0</xdr:rowOff>
    </xdr:to>
    <xdr:graphicFrame>
      <xdr:nvGraphicFramePr>
        <xdr:cNvPr id="1" name="Grafico 1"/>
        <xdr:cNvGraphicFramePr/>
      </xdr:nvGraphicFramePr>
      <xdr:xfrm>
        <a:off x="5048250" y="647700"/>
        <a:ext cx="52959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0</xdr:rowOff>
    </xdr:from>
    <xdr:to>
      <xdr:col>15</xdr:col>
      <xdr:colOff>0</xdr:colOff>
      <xdr:row>22</xdr:row>
      <xdr:rowOff>0</xdr:rowOff>
    </xdr:to>
    <xdr:graphicFrame>
      <xdr:nvGraphicFramePr>
        <xdr:cNvPr id="1" name="Grafico 2"/>
        <xdr:cNvGraphicFramePr/>
      </xdr:nvGraphicFramePr>
      <xdr:xfrm>
        <a:off x="5048250" y="647700"/>
        <a:ext cx="52959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0</xdr:rowOff>
    </xdr:from>
    <xdr:to>
      <xdr:col>16</xdr:col>
      <xdr:colOff>0</xdr:colOff>
      <xdr:row>22</xdr:row>
      <xdr:rowOff>0</xdr:rowOff>
    </xdr:to>
    <xdr:graphicFrame>
      <xdr:nvGraphicFramePr>
        <xdr:cNvPr id="1" name="Grafico 1"/>
        <xdr:cNvGraphicFramePr/>
      </xdr:nvGraphicFramePr>
      <xdr:xfrm>
        <a:off x="5638800" y="647700"/>
        <a:ext cx="4876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%20(x86)\AppsPro\ChartLabeler\XYChartLabeler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ksPositionTab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domosua.it/" TargetMode="External" /><Relationship Id="rId2" Type="http://schemas.openxmlformats.org/officeDocument/2006/relationships/hyperlink" Target="http://www.prodomosua.it/zips/taglio.xls" TargetMode="External" /><Relationship Id="rId3" Type="http://schemas.openxmlformats.org/officeDocument/2006/relationships/hyperlink" Target="http://www.prodomosua.it/zips/taglio.xls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domosua.it/" TargetMode="External" /><Relationship Id="rId2" Type="http://schemas.openxmlformats.org/officeDocument/2006/relationships/hyperlink" Target="http://www.prodomosua.it/zips/taglio.xls" TargetMode="External" /><Relationship Id="rId3" Type="http://schemas.openxmlformats.org/officeDocument/2006/relationships/hyperlink" Target="http://www.prodomosua.it/zips/taglio.xls" TargetMode="External" /><Relationship Id="rId4" Type="http://schemas.openxmlformats.org/officeDocument/2006/relationships/hyperlink" Target="http://www.prodomosua.it/zips/critico.xls" TargetMode="External" /><Relationship Id="rId5" Type="http://schemas.openxmlformats.org/officeDocument/2006/relationships/hyperlink" Target="http://www.prodomosua.it/zips/multiscale.xls" TargetMode="External" /><Relationship Id="rId6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domosua.it/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3.57421875" style="0" customWidth="1"/>
    <col min="3" max="3" width="11.7109375" style="0" bestFit="1" customWidth="1"/>
    <col min="4" max="4" width="11.421875" style="0" customWidth="1"/>
    <col min="5" max="5" width="9.57421875" style="0" customWidth="1"/>
    <col min="6" max="6" width="10.7109375" style="0" customWidth="1"/>
    <col min="7" max="7" width="9.57421875" style="7" customWidth="1"/>
    <col min="10" max="10" width="10.7109375" style="0" bestFit="1" customWidth="1"/>
    <col min="11" max="11" width="12.8515625" style="0" customWidth="1"/>
    <col min="12" max="12" width="10.140625" style="0" customWidth="1"/>
    <col min="19" max="19" width="9.140625" style="7" customWidth="1"/>
    <col min="20" max="27" width="9.140625" style="12" customWidth="1"/>
  </cols>
  <sheetData>
    <row r="1" spans="1:27" ht="12.75">
      <c r="A1" s="2" t="s">
        <v>2</v>
      </c>
      <c r="B1" s="2" t="s">
        <v>0</v>
      </c>
      <c r="C1" s="2" t="s">
        <v>1</v>
      </c>
      <c r="D1" s="3"/>
      <c r="E1" s="2" t="str">
        <f>"x^"&amp;$H$2</f>
        <v>x^0,5</v>
      </c>
      <c r="F1" s="2" t="str">
        <f>"y^"&amp;$H$2</f>
        <v>y^0,5</v>
      </c>
      <c r="G1" s="3"/>
      <c r="H1" s="2" t="s">
        <v>19</v>
      </c>
      <c r="I1" s="2" t="s">
        <v>18</v>
      </c>
      <c r="J1" s="2" t="s">
        <v>20</v>
      </c>
      <c r="K1" s="2" t="s">
        <v>21</v>
      </c>
      <c r="S1" s="8"/>
      <c r="T1" s="4" t="s">
        <v>17</v>
      </c>
      <c r="U1" s="4">
        <v>1</v>
      </c>
      <c r="V1" s="4" t="s">
        <v>22</v>
      </c>
      <c r="W1" s="4" t="s">
        <v>13</v>
      </c>
      <c r="X1" s="4" t="s">
        <v>14</v>
      </c>
      <c r="Y1" s="4" t="s">
        <v>23</v>
      </c>
      <c r="Z1" s="4" t="s">
        <v>15</v>
      </c>
      <c r="AA1" s="4" t="s">
        <v>16</v>
      </c>
    </row>
    <row r="2" spans="1:27" ht="12.75">
      <c r="A2" s="1" t="s">
        <v>3</v>
      </c>
      <c r="B2" s="9">
        <f aca="true" ca="1" t="shared" si="0" ref="B2:B11">ROW()*RAND()*10000</f>
        <v>14346.047639327317</v>
      </c>
      <c r="C2" s="9">
        <f aca="true" ca="1" t="shared" si="1" ref="C2:C11">ROW()*RAND()*100</f>
        <v>120.87554882682095</v>
      </c>
      <c r="D2" s="11"/>
      <c r="E2" s="9">
        <f>B2^$H$2</f>
        <v>119.77498753632712</v>
      </c>
      <c r="F2" s="9">
        <f aca="true" t="shared" si="2" ref="F2:F11">C2^$H$2</f>
        <v>10.99434167318903</v>
      </c>
      <c r="G2" s="6"/>
      <c r="H2" s="5">
        <v>0.5</v>
      </c>
      <c r="I2" s="5">
        <v>10</v>
      </c>
      <c r="J2" s="18">
        <f>_XLL.ARROTONDA.MULTIPLO((INT(MAX(B2:B11)*1.1/10^INT(LOG(MAX(B2:B11)*1.1)))+1)*10^INT(LOG(MAX(B2:B11)*1.1)),I2)</f>
        <v>70000</v>
      </c>
      <c r="K2" s="18">
        <f>_XLL.ARROTONDA.MULTIPLO((INT(MAX(C2:C11)*1.1/10^INT(LOG(MAX(C2:C11)*1.1)))+1)*10^INT(LOG(MAX(C2:C11)*1.1)),I2)</f>
        <v>800</v>
      </c>
      <c r="T2" s="4">
        <f>IF(INT((ROW()-1)/4)&gt;$I$2,#N/A,IF(MOD((ROW()-1),4)&gt;1,0,INT((ROW()-1)/4)))</f>
        <v>0</v>
      </c>
      <c r="U2" s="4">
        <f>IF(ISNA(T2),#N/A,IF(MOD(ROW(),4)&gt;1,0,1))</f>
        <v>0</v>
      </c>
      <c r="V2" s="4" t="str">
        <f>IF(AND(U1=1,U2=0),FIXED(W2^(1/$H$2),0),"")</f>
        <v>0</v>
      </c>
      <c r="W2" s="4">
        <f aca="true" t="shared" si="3" ref="W2:W33">IF(T2=0,0,($J$2/$I$2*T2)^$H$2)</f>
        <v>0</v>
      </c>
      <c r="X2" s="4">
        <f aca="true" t="shared" si="4" ref="X2:X33">IF(U2=1,0,$K$2^$H$2)</f>
        <v>28.284271247461902</v>
      </c>
      <c r="Y2" s="4" t="str">
        <f>IF(AND(U1=1,U2=0),FIXED(AA2^(1/$H$2),0),"")</f>
        <v>0</v>
      </c>
      <c r="Z2" s="4">
        <f aca="true" t="shared" si="5" ref="Z2:Z33">IF(U2=1,0,$J$2^$H$2)</f>
        <v>264.5751311064591</v>
      </c>
      <c r="AA2" s="4">
        <f aca="true" t="shared" si="6" ref="AA2:AA33">IF(T2=0,0,($K$2/$I$2*T2)^$H$2)</f>
        <v>0</v>
      </c>
    </row>
    <row r="3" spans="1:27" ht="12.75">
      <c r="A3" s="1" t="s">
        <v>4</v>
      </c>
      <c r="B3" s="9">
        <f ca="1" t="shared" si="0"/>
        <v>21586.27543826003</v>
      </c>
      <c r="C3" s="9">
        <f ca="1" t="shared" si="1"/>
        <v>250.71974122737134</v>
      </c>
      <c r="D3" s="11"/>
      <c r="E3" s="9">
        <f aca="true" t="shared" si="7" ref="E3:E11">B3^$H$2</f>
        <v>146.9226852404353</v>
      </c>
      <c r="F3" s="9">
        <f t="shared" si="2"/>
        <v>15.83413215895874</v>
      </c>
      <c r="G3" s="6"/>
      <c r="T3" s="4">
        <f aca="true" t="shared" si="8" ref="T3:T66">IF(INT((ROW()-1)/4)&gt;$I$2,#N/A,IF(MOD((ROW()-1),4)&gt;1,0,INT((ROW()-1)/4)))</f>
        <v>0</v>
      </c>
      <c r="U3" s="4">
        <f aca="true" t="shared" si="9" ref="U3:U66">IF(ISNA(T3),#N/A,IF(MOD(ROW(),4)&gt;1,0,1))</f>
        <v>0</v>
      </c>
      <c r="V3" s="4">
        <f aca="true" t="shared" si="10" ref="V3:V66">IF(AND(U2=1,U3=0),FIXED(W3^(1/$H$2),0),"")</f>
      </c>
      <c r="W3" s="4">
        <f t="shared" si="3"/>
        <v>0</v>
      </c>
      <c r="X3" s="4">
        <f t="shared" si="4"/>
        <v>28.284271247461902</v>
      </c>
      <c r="Y3" s="4">
        <f aca="true" t="shared" si="11" ref="Y3:Y66">IF(AND(U2=1,U3=0),FIXED(AA3^(1/$H$2),0),"")</f>
      </c>
      <c r="Z3" s="4">
        <f t="shared" si="5"/>
        <v>264.5751311064591</v>
      </c>
      <c r="AA3" s="4">
        <f t="shared" si="6"/>
        <v>0</v>
      </c>
    </row>
    <row r="4" spans="1:27" ht="12.75">
      <c r="A4" s="1" t="s">
        <v>5</v>
      </c>
      <c r="B4" s="9">
        <f ca="1" t="shared" si="0"/>
        <v>19354.635530665517</v>
      </c>
      <c r="C4" s="9">
        <f ca="1" t="shared" si="1"/>
        <v>35.95632939097051</v>
      </c>
      <c r="D4" s="11"/>
      <c r="E4" s="9">
        <f t="shared" si="7"/>
        <v>139.12093850555178</v>
      </c>
      <c r="F4" s="9">
        <f t="shared" si="2"/>
        <v>5.9963596782523405</v>
      </c>
      <c r="G4" s="6"/>
      <c r="H4" s="14" t="s">
        <v>24</v>
      </c>
      <c r="I4" s="15"/>
      <c r="J4" s="15"/>
      <c r="K4" s="15"/>
      <c r="L4" s="15"/>
      <c r="M4" s="15"/>
      <c r="N4" s="15"/>
      <c r="O4" s="16"/>
      <c r="T4" s="4">
        <f t="shared" si="8"/>
        <v>0</v>
      </c>
      <c r="U4" s="4">
        <f t="shared" si="9"/>
        <v>1</v>
      </c>
      <c r="V4" s="4">
        <f t="shared" si="10"/>
      </c>
      <c r="W4" s="4">
        <f t="shared" si="3"/>
        <v>0</v>
      </c>
      <c r="X4" s="4">
        <f t="shared" si="4"/>
        <v>0</v>
      </c>
      <c r="Y4" s="4">
        <f t="shared" si="11"/>
      </c>
      <c r="Z4" s="4">
        <f t="shared" si="5"/>
        <v>0</v>
      </c>
      <c r="AA4" s="4">
        <f t="shared" si="6"/>
        <v>0</v>
      </c>
    </row>
    <row r="5" spans="1:27" ht="12.75">
      <c r="A5" s="1" t="s">
        <v>6</v>
      </c>
      <c r="B5" s="9">
        <f ca="1" t="shared" si="0"/>
        <v>28927.822992491863</v>
      </c>
      <c r="C5" s="9">
        <f ca="1" t="shared" si="1"/>
        <v>426.2026578543481</v>
      </c>
      <c r="D5" s="11"/>
      <c r="E5" s="9">
        <f t="shared" si="7"/>
        <v>170.081812644656</v>
      </c>
      <c r="F5" s="9">
        <f t="shared" si="2"/>
        <v>20.6446762593737</v>
      </c>
      <c r="G5" s="6"/>
      <c r="T5" s="4">
        <f t="shared" si="8"/>
        <v>1</v>
      </c>
      <c r="U5" s="4">
        <f t="shared" si="9"/>
        <v>1</v>
      </c>
      <c r="V5" s="4">
        <f t="shared" si="10"/>
      </c>
      <c r="W5" s="4">
        <f t="shared" si="3"/>
        <v>83.66600265340756</v>
      </c>
      <c r="X5" s="4">
        <f t="shared" si="4"/>
        <v>0</v>
      </c>
      <c r="Y5" s="4">
        <f t="shared" si="11"/>
      </c>
      <c r="Z5" s="4">
        <f t="shared" si="5"/>
        <v>0</v>
      </c>
      <c r="AA5" s="4">
        <f t="shared" si="6"/>
        <v>8.94427190999916</v>
      </c>
    </row>
    <row r="6" spans="1:27" ht="12.75">
      <c r="A6" s="1" t="s">
        <v>7</v>
      </c>
      <c r="B6" s="9">
        <f ca="1" t="shared" si="0"/>
        <v>46228.84596787793</v>
      </c>
      <c r="C6" s="9">
        <f ca="1" t="shared" si="1"/>
        <v>6.280833623435056</v>
      </c>
      <c r="D6" s="11"/>
      <c r="E6" s="9">
        <f t="shared" si="7"/>
        <v>215.00894392531194</v>
      </c>
      <c r="F6" s="9">
        <f t="shared" si="2"/>
        <v>2.5061591376915904</v>
      </c>
      <c r="G6" s="6"/>
      <c r="T6" s="4">
        <f t="shared" si="8"/>
        <v>1</v>
      </c>
      <c r="U6" s="4">
        <f t="shared" si="9"/>
        <v>0</v>
      </c>
      <c r="V6" s="4" t="str">
        <f t="shared" si="10"/>
        <v>7.000</v>
      </c>
      <c r="W6" s="4">
        <f t="shared" si="3"/>
        <v>83.66600265340756</v>
      </c>
      <c r="X6" s="4">
        <f t="shared" si="4"/>
        <v>28.284271247461902</v>
      </c>
      <c r="Y6" s="4" t="str">
        <f t="shared" si="11"/>
        <v>80</v>
      </c>
      <c r="Z6" s="4">
        <f t="shared" si="5"/>
        <v>264.5751311064591</v>
      </c>
      <c r="AA6" s="4">
        <f t="shared" si="6"/>
        <v>8.94427190999916</v>
      </c>
    </row>
    <row r="7" spans="1:27" ht="12.75">
      <c r="A7" s="1" t="s">
        <v>8</v>
      </c>
      <c r="B7" s="9">
        <f ca="1" t="shared" si="0"/>
        <v>57481.766105782546</v>
      </c>
      <c r="C7" s="9">
        <f ca="1" t="shared" si="1"/>
        <v>244.82809637584987</v>
      </c>
      <c r="D7" s="11"/>
      <c r="E7" s="9">
        <f t="shared" si="7"/>
        <v>239.75355285330508</v>
      </c>
      <c r="F7" s="9">
        <f t="shared" si="2"/>
        <v>15.64698361908294</v>
      </c>
      <c r="G7" s="6"/>
      <c r="T7" s="4">
        <f t="shared" si="8"/>
        <v>0</v>
      </c>
      <c r="U7" s="4">
        <f t="shared" si="9"/>
        <v>0</v>
      </c>
      <c r="V7" s="4">
        <f t="shared" si="10"/>
      </c>
      <c r="W7" s="4">
        <f t="shared" si="3"/>
        <v>0</v>
      </c>
      <c r="X7" s="4">
        <f t="shared" si="4"/>
        <v>28.284271247461902</v>
      </c>
      <c r="Y7" s="4">
        <f t="shared" si="11"/>
      </c>
      <c r="Z7" s="4">
        <f t="shared" si="5"/>
        <v>264.5751311064591</v>
      </c>
      <c r="AA7" s="4">
        <f t="shared" si="6"/>
        <v>0</v>
      </c>
    </row>
    <row r="8" spans="1:27" ht="12.75">
      <c r="A8" s="1" t="s">
        <v>9</v>
      </c>
      <c r="B8" s="9">
        <f ca="1" t="shared" si="0"/>
        <v>50028.16654657472</v>
      </c>
      <c r="C8" s="9">
        <f ca="1" t="shared" si="1"/>
        <v>527.769492456174</v>
      </c>
      <c r="D8" s="11"/>
      <c r="E8" s="9">
        <f t="shared" si="7"/>
        <v>223.66977119533772</v>
      </c>
      <c r="F8" s="9">
        <f t="shared" si="2"/>
        <v>22.973234261987884</v>
      </c>
      <c r="G8" s="6"/>
      <c r="T8" s="4">
        <f t="shared" si="8"/>
        <v>0</v>
      </c>
      <c r="U8" s="4">
        <f t="shared" si="9"/>
        <v>1</v>
      </c>
      <c r="V8" s="4">
        <f t="shared" si="10"/>
      </c>
      <c r="W8" s="4">
        <f t="shared" si="3"/>
        <v>0</v>
      </c>
      <c r="X8" s="4">
        <f t="shared" si="4"/>
        <v>0</v>
      </c>
      <c r="Y8" s="4">
        <f t="shared" si="11"/>
      </c>
      <c r="Z8" s="4">
        <f t="shared" si="5"/>
        <v>0</v>
      </c>
      <c r="AA8" s="4">
        <f t="shared" si="6"/>
        <v>0</v>
      </c>
    </row>
    <row r="9" spans="1:27" ht="12.75">
      <c r="A9" s="1" t="s">
        <v>10</v>
      </c>
      <c r="B9" s="9">
        <f ca="1" t="shared" si="0"/>
        <v>37299.006841149014</v>
      </c>
      <c r="C9" s="9">
        <f ca="1" t="shared" si="1"/>
        <v>641.7067460503541</v>
      </c>
      <c r="D9" s="11"/>
      <c r="E9" s="9">
        <f t="shared" si="7"/>
        <v>193.12950795036218</v>
      </c>
      <c r="F9" s="9">
        <f t="shared" si="2"/>
        <v>25.331931352550956</v>
      </c>
      <c r="G9" s="6"/>
      <c r="T9" s="4">
        <f t="shared" si="8"/>
        <v>2</v>
      </c>
      <c r="U9" s="4">
        <f t="shared" si="9"/>
        <v>1</v>
      </c>
      <c r="V9" s="4">
        <f t="shared" si="10"/>
      </c>
      <c r="W9" s="4">
        <f t="shared" si="3"/>
        <v>118.32159566199232</v>
      </c>
      <c r="X9" s="4">
        <f t="shared" si="4"/>
        <v>0</v>
      </c>
      <c r="Y9" s="4">
        <f t="shared" si="11"/>
      </c>
      <c r="Z9" s="4">
        <f t="shared" si="5"/>
        <v>0</v>
      </c>
      <c r="AA9" s="4">
        <f t="shared" si="6"/>
        <v>12.649110640673518</v>
      </c>
    </row>
    <row r="10" spans="1:27" ht="12.75">
      <c r="A10" s="1" t="s">
        <v>11</v>
      </c>
      <c r="B10" s="9">
        <f ca="1" t="shared" si="0"/>
        <v>10942.023495241505</v>
      </c>
      <c r="C10" s="9">
        <f ca="1" t="shared" si="1"/>
        <v>693.9519380161715</v>
      </c>
      <c r="D10" s="11"/>
      <c r="E10" s="9">
        <f t="shared" si="7"/>
        <v>104.60412752488071</v>
      </c>
      <c r="F10" s="9">
        <f t="shared" si="2"/>
        <v>26.34296752486651</v>
      </c>
      <c r="G10" s="6"/>
      <c r="T10" s="4">
        <f t="shared" si="8"/>
        <v>2</v>
      </c>
      <c r="U10" s="4">
        <f t="shared" si="9"/>
        <v>0</v>
      </c>
      <c r="V10" s="4" t="str">
        <f t="shared" si="10"/>
        <v>14.000</v>
      </c>
      <c r="W10" s="4">
        <f t="shared" si="3"/>
        <v>118.32159566199232</v>
      </c>
      <c r="X10" s="4">
        <f t="shared" si="4"/>
        <v>28.284271247461902</v>
      </c>
      <c r="Y10" s="4" t="str">
        <f t="shared" si="11"/>
        <v>160</v>
      </c>
      <c r="Z10" s="4">
        <f t="shared" si="5"/>
        <v>264.5751311064591</v>
      </c>
      <c r="AA10" s="4">
        <f t="shared" si="6"/>
        <v>12.649110640673518</v>
      </c>
    </row>
    <row r="11" spans="1:27" ht="12.75">
      <c r="A11" s="1" t="s">
        <v>12</v>
      </c>
      <c r="B11" s="9">
        <f ca="1" t="shared" si="0"/>
        <v>30512.76845077221</v>
      </c>
      <c r="C11" s="9">
        <f ca="1" t="shared" si="1"/>
        <v>282.3346054376419</v>
      </c>
      <c r="D11" s="11"/>
      <c r="E11" s="9">
        <f t="shared" si="7"/>
        <v>174.67904410882323</v>
      </c>
      <c r="F11" s="9">
        <f t="shared" si="2"/>
        <v>16.802815402117645</v>
      </c>
      <c r="G11" s="6"/>
      <c r="T11" s="4">
        <f t="shared" si="8"/>
        <v>0</v>
      </c>
      <c r="U11" s="4">
        <f t="shared" si="9"/>
        <v>0</v>
      </c>
      <c r="V11" s="4">
        <f t="shared" si="10"/>
      </c>
      <c r="W11" s="4">
        <f t="shared" si="3"/>
        <v>0</v>
      </c>
      <c r="X11" s="4">
        <f t="shared" si="4"/>
        <v>28.284271247461902</v>
      </c>
      <c r="Y11" s="4">
        <f t="shared" si="11"/>
      </c>
      <c r="Z11" s="4">
        <f t="shared" si="5"/>
        <v>264.5751311064591</v>
      </c>
      <c r="AA11" s="4">
        <f t="shared" si="6"/>
        <v>0</v>
      </c>
    </row>
    <row r="12" spans="20:27" ht="12.75">
      <c r="T12" s="4">
        <f t="shared" si="8"/>
        <v>0</v>
      </c>
      <c r="U12" s="4">
        <f t="shared" si="9"/>
        <v>1</v>
      </c>
      <c r="V12" s="4">
        <f t="shared" si="10"/>
      </c>
      <c r="W12" s="4">
        <f t="shared" si="3"/>
        <v>0</v>
      </c>
      <c r="X12" s="4">
        <f t="shared" si="4"/>
        <v>0</v>
      </c>
      <c r="Y12" s="4">
        <f t="shared" si="11"/>
      </c>
      <c r="Z12" s="4">
        <f t="shared" si="5"/>
        <v>0</v>
      </c>
      <c r="AA12" s="4">
        <f t="shared" si="6"/>
        <v>0</v>
      </c>
    </row>
    <row r="13" spans="20:27" ht="12.75">
      <c r="T13" s="4">
        <f t="shared" si="8"/>
        <v>3</v>
      </c>
      <c r="U13" s="4">
        <f t="shared" si="9"/>
        <v>1</v>
      </c>
      <c r="V13" s="4">
        <f t="shared" si="10"/>
      </c>
      <c r="W13" s="4">
        <f t="shared" si="3"/>
        <v>144.9137674618944</v>
      </c>
      <c r="X13" s="4">
        <f t="shared" si="4"/>
        <v>0</v>
      </c>
      <c r="Y13" s="4">
        <f t="shared" si="11"/>
      </c>
      <c r="Z13" s="4">
        <f t="shared" si="5"/>
        <v>0</v>
      </c>
      <c r="AA13" s="4">
        <f t="shared" si="6"/>
        <v>15.491933384829668</v>
      </c>
    </row>
    <row r="14" spans="20:27" ht="12.75">
      <c r="T14" s="4">
        <f t="shared" si="8"/>
        <v>3</v>
      </c>
      <c r="U14" s="4">
        <f t="shared" si="9"/>
        <v>0</v>
      </c>
      <c r="V14" s="4" t="str">
        <f t="shared" si="10"/>
        <v>21.000</v>
      </c>
      <c r="W14" s="4">
        <f t="shared" si="3"/>
        <v>144.9137674618944</v>
      </c>
      <c r="X14" s="4">
        <f t="shared" si="4"/>
        <v>28.284271247461902</v>
      </c>
      <c r="Y14" s="4" t="str">
        <f t="shared" si="11"/>
        <v>240</v>
      </c>
      <c r="Z14" s="4">
        <f t="shared" si="5"/>
        <v>264.5751311064591</v>
      </c>
      <c r="AA14" s="4">
        <f t="shared" si="6"/>
        <v>15.491933384829668</v>
      </c>
    </row>
    <row r="15" spans="20:27" ht="12.75">
      <c r="T15" s="4">
        <f t="shared" si="8"/>
        <v>0</v>
      </c>
      <c r="U15" s="4">
        <f t="shared" si="9"/>
        <v>0</v>
      </c>
      <c r="V15" s="4">
        <f t="shared" si="10"/>
      </c>
      <c r="W15" s="4">
        <f t="shared" si="3"/>
        <v>0</v>
      </c>
      <c r="X15" s="4">
        <f t="shared" si="4"/>
        <v>28.284271247461902</v>
      </c>
      <c r="Y15" s="4">
        <f t="shared" si="11"/>
      </c>
      <c r="Z15" s="4">
        <f t="shared" si="5"/>
        <v>264.5751311064591</v>
      </c>
      <c r="AA15" s="4">
        <f t="shared" si="6"/>
        <v>0</v>
      </c>
    </row>
    <row r="16" spans="2:27" ht="12.75">
      <c r="B16" s="23" t="s">
        <v>61</v>
      </c>
      <c r="T16" s="4">
        <f t="shared" si="8"/>
        <v>0</v>
      </c>
      <c r="U16" s="4">
        <f t="shared" si="9"/>
        <v>1</v>
      </c>
      <c r="V16" s="4">
        <f t="shared" si="10"/>
      </c>
      <c r="W16" s="4">
        <f t="shared" si="3"/>
        <v>0</v>
      </c>
      <c r="X16" s="4">
        <f t="shared" si="4"/>
        <v>0</v>
      </c>
      <c r="Y16" s="4">
        <f t="shared" si="11"/>
      </c>
      <c r="Z16" s="4">
        <f t="shared" si="5"/>
        <v>0</v>
      </c>
      <c r="AA16" s="4">
        <f t="shared" si="6"/>
        <v>0</v>
      </c>
    </row>
    <row r="17" spans="2:27" ht="12.75">
      <c r="B17" t="s">
        <v>19</v>
      </c>
      <c r="C17" t="s">
        <v>27</v>
      </c>
      <c r="T17" s="4">
        <f t="shared" si="8"/>
        <v>4</v>
      </c>
      <c r="U17" s="4">
        <f t="shared" si="9"/>
        <v>1</v>
      </c>
      <c r="V17" s="4">
        <f t="shared" si="10"/>
      </c>
      <c r="W17" s="4">
        <f t="shared" si="3"/>
        <v>167.33200530681512</v>
      </c>
      <c r="X17" s="4">
        <f t="shared" si="4"/>
        <v>0</v>
      </c>
      <c r="Y17" s="4">
        <f t="shared" si="11"/>
      </c>
      <c r="Z17" s="4">
        <f t="shared" si="5"/>
        <v>0</v>
      </c>
      <c r="AA17" s="4">
        <f t="shared" si="6"/>
        <v>17.88854381999832</v>
      </c>
    </row>
    <row r="18" spans="3:27" ht="12.75">
      <c r="C18" t="s">
        <v>25</v>
      </c>
      <c r="T18" s="4">
        <f t="shared" si="8"/>
        <v>4</v>
      </c>
      <c r="U18" s="4">
        <f t="shared" si="9"/>
        <v>0</v>
      </c>
      <c r="V18" s="4" t="str">
        <f t="shared" si="10"/>
        <v>28.000</v>
      </c>
      <c r="W18" s="4">
        <f t="shared" si="3"/>
        <v>167.33200530681512</v>
      </c>
      <c r="X18" s="4">
        <f t="shared" si="4"/>
        <v>28.284271247461902</v>
      </c>
      <c r="Y18" s="4" t="str">
        <f t="shared" si="11"/>
        <v>320</v>
      </c>
      <c r="Z18" s="4">
        <f t="shared" si="5"/>
        <v>264.5751311064591</v>
      </c>
      <c r="AA18" s="4">
        <f t="shared" si="6"/>
        <v>17.88854381999832</v>
      </c>
    </row>
    <row r="19" spans="3:27" ht="12.75">
      <c r="C19" t="s">
        <v>26</v>
      </c>
      <c r="T19" s="4">
        <f t="shared" si="8"/>
        <v>0</v>
      </c>
      <c r="U19" s="4">
        <f t="shared" si="9"/>
        <v>0</v>
      </c>
      <c r="V19" s="4">
        <f t="shared" si="10"/>
      </c>
      <c r="W19" s="4">
        <f t="shared" si="3"/>
        <v>0</v>
      </c>
      <c r="X19" s="4">
        <f t="shared" si="4"/>
        <v>28.284271247461902</v>
      </c>
      <c r="Y19" s="4">
        <f t="shared" si="11"/>
      </c>
      <c r="Z19" s="4">
        <f t="shared" si="5"/>
        <v>264.5751311064591</v>
      </c>
      <c r="AA19" s="4">
        <f t="shared" si="6"/>
        <v>0</v>
      </c>
    </row>
    <row r="20" spans="2:27" ht="12.75">
      <c r="B20" t="s">
        <v>18</v>
      </c>
      <c r="C20" s="13" t="s">
        <v>29</v>
      </c>
      <c r="T20" s="4">
        <f t="shared" si="8"/>
        <v>0</v>
      </c>
      <c r="U20" s="4">
        <f t="shared" si="9"/>
        <v>1</v>
      </c>
      <c r="V20" s="4">
        <f t="shared" si="10"/>
      </c>
      <c r="W20" s="4">
        <f t="shared" si="3"/>
        <v>0</v>
      </c>
      <c r="X20" s="4">
        <f t="shared" si="4"/>
        <v>0</v>
      </c>
      <c r="Y20" s="4">
        <f t="shared" si="11"/>
      </c>
      <c r="Z20" s="4">
        <f t="shared" si="5"/>
        <v>0</v>
      </c>
      <c r="AA20" s="4">
        <f t="shared" si="6"/>
        <v>0</v>
      </c>
    </row>
    <row r="21" spans="3:27" ht="12.75">
      <c r="C21" t="s">
        <v>28</v>
      </c>
      <c r="T21" s="4">
        <f t="shared" si="8"/>
        <v>5</v>
      </c>
      <c r="U21" s="4">
        <f t="shared" si="9"/>
        <v>1</v>
      </c>
      <c r="V21" s="4">
        <f t="shared" si="10"/>
      </c>
      <c r="W21" s="4">
        <f t="shared" si="3"/>
        <v>187.08286933869707</v>
      </c>
      <c r="X21" s="4">
        <f t="shared" si="4"/>
        <v>0</v>
      </c>
      <c r="Y21" s="4">
        <f t="shared" si="11"/>
      </c>
      <c r="Z21" s="4">
        <f t="shared" si="5"/>
        <v>0</v>
      </c>
      <c r="AA21" s="4">
        <f t="shared" si="6"/>
        <v>20</v>
      </c>
    </row>
    <row r="22" spans="3:27" ht="12.75">
      <c r="C22" s="13" t="s">
        <v>32</v>
      </c>
      <c r="T22" s="4">
        <f t="shared" si="8"/>
        <v>5</v>
      </c>
      <c r="U22" s="4">
        <f t="shared" si="9"/>
        <v>0</v>
      </c>
      <c r="V22" s="4" t="str">
        <f t="shared" si="10"/>
        <v>35.000</v>
      </c>
      <c r="W22" s="4">
        <f t="shared" si="3"/>
        <v>187.08286933869707</v>
      </c>
      <c r="X22" s="4">
        <f t="shared" si="4"/>
        <v>28.284271247461902</v>
      </c>
      <c r="Y22" s="4" t="str">
        <f t="shared" si="11"/>
        <v>400</v>
      </c>
      <c r="Z22" s="4">
        <f t="shared" si="5"/>
        <v>264.5751311064591</v>
      </c>
      <c r="AA22" s="4">
        <f t="shared" si="6"/>
        <v>20</v>
      </c>
    </row>
    <row r="23" spans="3:27" ht="12.75">
      <c r="C23" s="13" t="s">
        <v>33</v>
      </c>
      <c r="T23" s="4">
        <f t="shared" si="8"/>
        <v>0</v>
      </c>
      <c r="U23" s="4">
        <f t="shared" si="9"/>
        <v>0</v>
      </c>
      <c r="V23" s="4">
        <f t="shared" si="10"/>
      </c>
      <c r="W23" s="4">
        <f t="shared" si="3"/>
        <v>0</v>
      </c>
      <c r="X23" s="4">
        <f t="shared" si="4"/>
        <v>28.284271247461902</v>
      </c>
      <c r="Y23" s="4">
        <f t="shared" si="11"/>
      </c>
      <c r="Z23" s="4">
        <f t="shared" si="5"/>
        <v>264.5751311064591</v>
      </c>
      <c r="AA23" s="4">
        <f t="shared" si="6"/>
        <v>0</v>
      </c>
    </row>
    <row r="24" spans="20:27" ht="12.75">
      <c r="T24" s="4">
        <f t="shared" si="8"/>
        <v>0</v>
      </c>
      <c r="U24" s="4">
        <f t="shared" si="9"/>
        <v>1</v>
      </c>
      <c r="V24" s="4">
        <f t="shared" si="10"/>
      </c>
      <c r="W24" s="4">
        <f t="shared" si="3"/>
        <v>0</v>
      </c>
      <c r="X24" s="4">
        <f t="shared" si="4"/>
        <v>0</v>
      </c>
      <c r="Y24" s="4">
        <f t="shared" si="11"/>
      </c>
      <c r="Z24" s="4">
        <f t="shared" si="5"/>
        <v>0</v>
      </c>
      <c r="AA24" s="4">
        <f t="shared" si="6"/>
        <v>0</v>
      </c>
    </row>
    <row r="25" spans="20:27" ht="12.75">
      <c r="T25" s="4">
        <f t="shared" si="8"/>
        <v>6</v>
      </c>
      <c r="U25" s="4">
        <f t="shared" si="9"/>
        <v>1</v>
      </c>
      <c r="V25" s="4">
        <f t="shared" si="10"/>
      </c>
      <c r="W25" s="4">
        <f t="shared" si="3"/>
        <v>204.93901531919198</v>
      </c>
      <c r="X25" s="4">
        <f t="shared" si="4"/>
        <v>0</v>
      </c>
      <c r="Y25" s="4">
        <f t="shared" si="11"/>
      </c>
      <c r="Z25" s="4">
        <f t="shared" si="5"/>
        <v>0</v>
      </c>
      <c r="AA25" s="4">
        <f t="shared" si="6"/>
        <v>21.908902300206645</v>
      </c>
    </row>
    <row r="26" spans="20:27" ht="12.75">
      <c r="T26" s="4">
        <f t="shared" si="8"/>
        <v>6</v>
      </c>
      <c r="U26" s="4">
        <f t="shared" si="9"/>
        <v>0</v>
      </c>
      <c r="V26" s="4" t="str">
        <f t="shared" si="10"/>
        <v>42.000</v>
      </c>
      <c r="W26" s="4">
        <f t="shared" si="3"/>
        <v>204.93901531919198</v>
      </c>
      <c r="X26" s="4">
        <f t="shared" si="4"/>
        <v>28.284271247461902</v>
      </c>
      <c r="Y26" s="4" t="str">
        <f t="shared" si="11"/>
        <v>480</v>
      </c>
      <c r="Z26" s="4">
        <f t="shared" si="5"/>
        <v>264.5751311064591</v>
      </c>
      <c r="AA26" s="4">
        <f t="shared" si="6"/>
        <v>21.908902300206645</v>
      </c>
    </row>
    <row r="27" spans="2:27" ht="12.75">
      <c r="B27" s="13" t="s">
        <v>30</v>
      </c>
      <c r="D27" s="17" t="s">
        <v>31</v>
      </c>
      <c r="T27" s="4">
        <f t="shared" si="8"/>
        <v>0</v>
      </c>
      <c r="U27" s="4">
        <f t="shared" si="9"/>
        <v>0</v>
      </c>
      <c r="V27" s="4">
        <f t="shared" si="10"/>
      </c>
      <c r="W27" s="4">
        <f t="shared" si="3"/>
        <v>0</v>
      </c>
      <c r="X27" s="4">
        <f t="shared" si="4"/>
        <v>28.284271247461902</v>
      </c>
      <c r="Y27" s="4">
        <f t="shared" si="11"/>
      </c>
      <c r="Z27" s="4">
        <f t="shared" si="5"/>
        <v>264.5751311064591</v>
      </c>
      <c r="AA27" s="4">
        <f t="shared" si="6"/>
        <v>0</v>
      </c>
    </row>
    <row r="28" spans="4:27" ht="12.75">
      <c r="D28" s="17" t="s">
        <v>36</v>
      </c>
      <c r="T28" s="4">
        <f t="shared" si="8"/>
        <v>0</v>
      </c>
      <c r="U28" s="4">
        <f t="shared" si="9"/>
        <v>1</v>
      </c>
      <c r="V28" s="4">
        <f t="shared" si="10"/>
      </c>
      <c r="W28" s="4">
        <f t="shared" si="3"/>
        <v>0</v>
      </c>
      <c r="X28" s="4">
        <f t="shared" si="4"/>
        <v>0</v>
      </c>
      <c r="Y28" s="4">
        <f t="shared" si="11"/>
      </c>
      <c r="Z28" s="4">
        <f t="shared" si="5"/>
        <v>0</v>
      </c>
      <c r="AA28" s="4">
        <f t="shared" si="6"/>
        <v>0</v>
      </c>
    </row>
    <row r="29" spans="4:27" ht="12.75">
      <c r="D29" s="17" t="s">
        <v>37</v>
      </c>
      <c r="T29" s="4">
        <f t="shared" si="8"/>
        <v>7</v>
      </c>
      <c r="U29" s="4">
        <f t="shared" si="9"/>
        <v>1</v>
      </c>
      <c r="V29" s="4">
        <f t="shared" si="10"/>
      </c>
      <c r="W29" s="4">
        <f t="shared" si="3"/>
        <v>221.35943621178654</v>
      </c>
      <c r="X29" s="4">
        <f t="shared" si="4"/>
        <v>0</v>
      </c>
      <c r="Y29" s="4">
        <f t="shared" si="11"/>
      </c>
      <c r="Z29" s="4">
        <f t="shared" si="5"/>
        <v>0</v>
      </c>
      <c r="AA29" s="4">
        <f t="shared" si="6"/>
        <v>23.664319132398465</v>
      </c>
    </row>
    <row r="30" spans="20:27" ht="12.75">
      <c r="T30" s="4">
        <f t="shared" si="8"/>
        <v>7</v>
      </c>
      <c r="U30" s="4">
        <f t="shared" si="9"/>
        <v>0</v>
      </c>
      <c r="V30" s="4" t="str">
        <f t="shared" si="10"/>
        <v>49.000</v>
      </c>
      <c r="W30" s="4">
        <f t="shared" si="3"/>
        <v>221.35943621178654</v>
      </c>
      <c r="X30" s="4">
        <f t="shared" si="4"/>
        <v>28.284271247461902</v>
      </c>
      <c r="Y30" s="4" t="str">
        <f t="shared" si="11"/>
        <v>560</v>
      </c>
      <c r="Z30" s="4">
        <f t="shared" si="5"/>
        <v>264.5751311064591</v>
      </c>
      <c r="AA30" s="4">
        <f t="shared" si="6"/>
        <v>23.664319132398465</v>
      </c>
    </row>
    <row r="31" spans="20:27" ht="12.75">
      <c r="T31" s="4">
        <f t="shared" si="8"/>
        <v>0</v>
      </c>
      <c r="U31" s="4">
        <f t="shared" si="9"/>
        <v>0</v>
      </c>
      <c r="V31" s="4">
        <f t="shared" si="10"/>
      </c>
      <c r="W31" s="4">
        <f t="shared" si="3"/>
        <v>0</v>
      </c>
      <c r="X31" s="4">
        <f t="shared" si="4"/>
        <v>28.284271247461902</v>
      </c>
      <c r="Y31" s="4">
        <f t="shared" si="11"/>
      </c>
      <c r="Z31" s="4">
        <f t="shared" si="5"/>
        <v>264.5751311064591</v>
      </c>
      <c r="AA31" s="4">
        <f t="shared" si="6"/>
        <v>0</v>
      </c>
    </row>
    <row r="32" spans="20:27" ht="12.75">
      <c r="T32" s="4">
        <f t="shared" si="8"/>
        <v>0</v>
      </c>
      <c r="U32" s="4">
        <f t="shared" si="9"/>
        <v>1</v>
      </c>
      <c r="V32" s="4">
        <f t="shared" si="10"/>
      </c>
      <c r="W32" s="4">
        <f t="shared" si="3"/>
        <v>0</v>
      </c>
      <c r="X32" s="4">
        <f t="shared" si="4"/>
        <v>0</v>
      </c>
      <c r="Y32" s="4">
        <f t="shared" si="11"/>
      </c>
      <c r="Z32" s="4">
        <f t="shared" si="5"/>
        <v>0</v>
      </c>
      <c r="AA32" s="4">
        <f t="shared" si="6"/>
        <v>0</v>
      </c>
    </row>
    <row r="33" spans="20:27" ht="12.75">
      <c r="T33" s="4">
        <f t="shared" si="8"/>
        <v>8</v>
      </c>
      <c r="U33" s="4">
        <f t="shared" si="9"/>
        <v>1</v>
      </c>
      <c r="V33" s="4">
        <f t="shared" si="10"/>
      </c>
      <c r="W33" s="4">
        <f t="shared" si="3"/>
        <v>236.64319132398464</v>
      </c>
      <c r="X33" s="4">
        <f t="shared" si="4"/>
        <v>0</v>
      </c>
      <c r="Y33" s="4">
        <f t="shared" si="11"/>
      </c>
      <c r="Z33" s="4">
        <f t="shared" si="5"/>
        <v>0</v>
      </c>
      <c r="AA33" s="4">
        <f t="shared" si="6"/>
        <v>25.298221281347036</v>
      </c>
    </row>
    <row r="34" spans="20:27" ht="12.75">
      <c r="T34" s="4">
        <f t="shared" si="8"/>
        <v>8</v>
      </c>
      <c r="U34" s="4">
        <f t="shared" si="9"/>
        <v>0</v>
      </c>
      <c r="V34" s="4" t="str">
        <f t="shared" si="10"/>
        <v>56.000</v>
      </c>
      <c r="W34" s="4">
        <f aca="true" t="shared" si="12" ref="W34:W65">IF(T34=0,0,($J$2/$I$2*T34)^$H$2)</f>
        <v>236.64319132398464</v>
      </c>
      <c r="X34" s="4">
        <f aca="true" t="shared" si="13" ref="X34:X65">IF(U34=1,0,$K$2^$H$2)</f>
        <v>28.284271247461902</v>
      </c>
      <c r="Y34" s="4" t="str">
        <f t="shared" si="11"/>
        <v>640</v>
      </c>
      <c r="Z34" s="4">
        <f aca="true" t="shared" si="14" ref="Z34:Z65">IF(U34=1,0,$J$2^$H$2)</f>
        <v>264.5751311064591</v>
      </c>
      <c r="AA34" s="4">
        <f aca="true" t="shared" si="15" ref="AA34:AA65">IF(T34=0,0,($K$2/$I$2*T34)^$H$2)</f>
        <v>25.298221281347036</v>
      </c>
    </row>
    <row r="35" spans="20:27" ht="12.75">
      <c r="T35" s="4">
        <f t="shared" si="8"/>
        <v>0</v>
      </c>
      <c r="U35" s="4">
        <f t="shared" si="9"/>
        <v>0</v>
      </c>
      <c r="V35" s="4">
        <f t="shared" si="10"/>
      </c>
      <c r="W35" s="4">
        <f t="shared" si="12"/>
        <v>0</v>
      </c>
      <c r="X35" s="4">
        <f t="shared" si="13"/>
        <v>28.284271247461902</v>
      </c>
      <c r="Y35" s="4">
        <f t="shared" si="11"/>
      </c>
      <c r="Z35" s="4">
        <f t="shared" si="14"/>
        <v>264.5751311064591</v>
      </c>
      <c r="AA35" s="4">
        <f t="shared" si="15"/>
        <v>0</v>
      </c>
    </row>
    <row r="36" spans="20:27" ht="12.75">
      <c r="T36" s="4">
        <f t="shared" si="8"/>
        <v>0</v>
      </c>
      <c r="U36" s="4">
        <f t="shared" si="9"/>
        <v>1</v>
      </c>
      <c r="V36" s="4">
        <f t="shared" si="10"/>
      </c>
      <c r="W36" s="4">
        <f t="shared" si="12"/>
        <v>0</v>
      </c>
      <c r="X36" s="4">
        <f t="shared" si="13"/>
        <v>0</v>
      </c>
      <c r="Y36" s="4">
        <f t="shared" si="11"/>
      </c>
      <c r="Z36" s="4">
        <f t="shared" si="14"/>
        <v>0</v>
      </c>
      <c r="AA36" s="4">
        <f t="shared" si="15"/>
        <v>0</v>
      </c>
    </row>
    <row r="37" spans="20:27" ht="12.75">
      <c r="T37" s="4">
        <f t="shared" si="8"/>
        <v>9</v>
      </c>
      <c r="U37" s="4">
        <f t="shared" si="9"/>
        <v>1</v>
      </c>
      <c r="V37" s="4">
        <f t="shared" si="10"/>
      </c>
      <c r="W37" s="4">
        <f t="shared" si="12"/>
        <v>250.99800796022265</v>
      </c>
      <c r="X37" s="4">
        <f t="shared" si="13"/>
        <v>0</v>
      </c>
      <c r="Y37" s="4">
        <f t="shared" si="11"/>
      </c>
      <c r="Z37" s="4">
        <f t="shared" si="14"/>
        <v>0</v>
      </c>
      <c r="AA37" s="4">
        <f t="shared" si="15"/>
        <v>26.832815729997478</v>
      </c>
    </row>
    <row r="38" spans="20:27" ht="12.75">
      <c r="T38" s="4">
        <f t="shared" si="8"/>
        <v>9</v>
      </c>
      <c r="U38" s="4">
        <f t="shared" si="9"/>
        <v>0</v>
      </c>
      <c r="V38" s="4" t="str">
        <f t="shared" si="10"/>
        <v>63.000</v>
      </c>
      <c r="W38" s="4">
        <f t="shared" si="12"/>
        <v>250.99800796022265</v>
      </c>
      <c r="X38" s="4">
        <f t="shared" si="13"/>
        <v>28.284271247461902</v>
      </c>
      <c r="Y38" s="4" t="str">
        <f t="shared" si="11"/>
        <v>720</v>
      </c>
      <c r="Z38" s="4">
        <f t="shared" si="14"/>
        <v>264.5751311064591</v>
      </c>
      <c r="AA38" s="4">
        <f t="shared" si="15"/>
        <v>26.832815729997478</v>
      </c>
    </row>
    <row r="39" spans="20:27" ht="12.75">
      <c r="T39" s="4">
        <f t="shared" si="8"/>
        <v>0</v>
      </c>
      <c r="U39" s="4">
        <f t="shared" si="9"/>
        <v>0</v>
      </c>
      <c r="V39" s="4">
        <f t="shared" si="10"/>
      </c>
      <c r="W39" s="4">
        <f t="shared" si="12"/>
        <v>0</v>
      </c>
      <c r="X39" s="4">
        <f t="shared" si="13"/>
        <v>28.284271247461902</v>
      </c>
      <c r="Y39" s="4">
        <f t="shared" si="11"/>
      </c>
      <c r="Z39" s="4">
        <f t="shared" si="14"/>
        <v>264.5751311064591</v>
      </c>
      <c r="AA39" s="4">
        <f t="shared" si="15"/>
        <v>0</v>
      </c>
    </row>
    <row r="40" spans="20:27" ht="12.75">
      <c r="T40" s="4">
        <f t="shared" si="8"/>
        <v>0</v>
      </c>
      <c r="U40" s="4">
        <f t="shared" si="9"/>
        <v>1</v>
      </c>
      <c r="V40" s="4">
        <f t="shared" si="10"/>
      </c>
      <c r="W40" s="4">
        <f t="shared" si="12"/>
        <v>0</v>
      </c>
      <c r="X40" s="4">
        <f t="shared" si="13"/>
        <v>0</v>
      </c>
      <c r="Y40" s="4">
        <f t="shared" si="11"/>
      </c>
      <c r="Z40" s="4">
        <f t="shared" si="14"/>
        <v>0</v>
      </c>
      <c r="AA40" s="4">
        <f t="shared" si="15"/>
        <v>0</v>
      </c>
    </row>
    <row r="41" spans="20:27" ht="12.75">
      <c r="T41" s="4">
        <f t="shared" si="8"/>
        <v>10</v>
      </c>
      <c r="U41" s="4">
        <f t="shared" si="9"/>
        <v>1</v>
      </c>
      <c r="V41" s="4">
        <f t="shared" si="10"/>
      </c>
      <c r="W41" s="4">
        <f t="shared" si="12"/>
        <v>264.5751311064591</v>
      </c>
      <c r="X41" s="4">
        <f t="shared" si="13"/>
        <v>0</v>
      </c>
      <c r="Y41" s="4">
        <f t="shared" si="11"/>
      </c>
      <c r="Z41" s="4">
        <f t="shared" si="14"/>
        <v>0</v>
      </c>
      <c r="AA41" s="4">
        <f t="shared" si="15"/>
        <v>28.284271247461902</v>
      </c>
    </row>
    <row r="42" spans="20:27" ht="12.75">
      <c r="T42" s="4">
        <f t="shared" si="8"/>
        <v>10</v>
      </c>
      <c r="U42" s="4">
        <f t="shared" si="9"/>
        <v>0</v>
      </c>
      <c r="V42" s="4" t="str">
        <f t="shared" si="10"/>
        <v>70.000</v>
      </c>
      <c r="W42" s="4">
        <f t="shared" si="12"/>
        <v>264.5751311064591</v>
      </c>
      <c r="X42" s="4">
        <f t="shared" si="13"/>
        <v>28.284271247461902</v>
      </c>
      <c r="Y42" s="4" t="str">
        <f t="shared" si="11"/>
        <v>800</v>
      </c>
      <c r="Z42" s="4">
        <f t="shared" si="14"/>
        <v>264.5751311064591</v>
      </c>
      <c r="AA42" s="4">
        <f t="shared" si="15"/>
        <v>28.284271247461902</v>
      </c>
    </row>
    <row r="43" spans="20:27" ht="12.75">
      <c r="T43" s="4">
        <f t="shared" si="8"/>
        <v>0</v>
      </c>
      <c r="U43" s="4">
        <f t="shared" si="9"/>
        <v>0</v>
      </c>
      <c r="V43" s="4">
        <f t="shared" si="10"/>
      </c>
      <c r="W43" s="4">
        <f t="shared" si="12"/>
        <v>0</v>
      </c>
      <c r="X43" s="4">
        <f t="shared" si="13"/>
        <v>28.284271247461902</v>
      </c>
      <c r="Y43" s="4">
        <f t="shared" si="11"/>
      </c>
      <c r="Z43" s="4">
        <f t="shared" si="14"/>
        <v>264.5751311064591</v>
      </c>
      <c r="AA43" s="4">
        <f t="shared" si="15"/>
        <v>0</v>
      </c>
    </row>
    <row r="44" spans="20:27" ht="12.75">
      <c r="T44" s="4">
        <f t="shared" si="8"/>
        <v>0</v>
      </c>
      <c r="U44" s="4">
        <f t="shared" si="9"/>
        <v>1</v>
      </c>
      <c r="V44" s="4">
        <f t="shared" si="10"/>
      </c>
      <c r="W44" s="4">
        <f t="shared" si="12"/>
        <v>0</v>
      </c>
      <c r="X44" s="4">
        <f t="shared" si="13"/>
        <v>0</v>
      </c>
      <c r="Y44" s="4">
        <f t="shared" si="11"/>
      </c>
      <c r="Z44" s="4">
        <f t="shared" si="14"/>
        <v>0</v>
      </c>
      <c r="AA44" s="4">
        <f t="shared" si="15"/>
        <v>0</v>
      </c>
    </row>
    <row r="45" spans="20:27" ht="12.75">
      <c r="T45" s="4" t="e">
        <f t="shared" si="8"/>
        <v>#N/A</v>
      </c>
      <c r="U45" s="4" t="e">
        <f t="shared" si="9"/>
        <v>#N/A</v>
      </c>
      <c r="V45" s="4" t="e">
        <f t="shared" si="10"/>
        <v>#N/A</v>
      </c>
      <c r="W45" s="4" t="e">
        <f t="shared" si="12"/>
        <v>#N/A</v>
      </c>
      <c r="X45" s="4" t="e">
        <f t="shared" si="13"/>
        <v>#N/A</v>
      </c>
      <c r="Y45" s="4" t="e">
        <f t="shared" si="11"/>
        <v>#N/A</v>
      </c>
      <c r="Z45" s="4" t="e">
        <f t="shared" si="14"/>
        <v>#N/A</v>
      </c>
      <c r="AA45" s="4" t="e">
        <f t="shared" si="15"/>
        <v>#N/A</v>
      </c>
    </row>
    <row r="46" spans="20:27" ht="12.75">
      <c r="T46" s="4" t="e">
        <f t="shared" si="8"/>
        <v>#N/A</v>
      </c>
      <c r="U46" s="4" t="e">
        <f t="shared" si="9"/>
        <v>#N/A</v>
      </c>
      <c r="V46" s="4" t="e">
        <f t="shared" si="10"/>
        <v>#N/A</v>
      </c>
      <c r="W46" s="4" t="e">
        <f t="shared" si="12"/>
        <v>#N/A</v>
      </c>
      <c r="X46" s="4" t="e">
        <f t="shared" si="13"/>
        <v>#N/A</v>
      </c>
      <c r="Y46" s="4" t="e">
        <f t="shared" si="11"/>
        <v>#N/A</v>
      </c>
      <c r="Z46" s="4" t="e">
        <f t="shared" si="14"/>
        <v>#N/A</v>
      </c>
      <c r="AA46" s="4" t="e">
        <f t="shared" si="15"/>
        <v>#N/A</v>
      </c>
    </row>
    <row r="47" spans="4:27" ht="12.75">
      <c r="D47" s="10"/>
      <c r="T47" s="4" t="e">
        <f t="shared" si="8"/>
        <v>#N/A</v>
      </c>
      <c r="U47" s="4" t="e">
        <f t="shared" si="9"/>
        <v>#N/A</v>
      </c>
      <c r="V47" s="4" t="e">
        <f t="shared" si="10"/>
        <v>#N/A</v>
      </c>
      <c r="W47" s="4" t="e">
        <f t="shared" si="12"/>
        <v>#N/A</v>
      </c>
      <c r="X47" s="4" t="e">
        <f t="shared" si="13"/>
        <v>#N/A</v>
      </c>
      <c r="Y47" s="4" t="e">
        <f t="shared" si="11"/>
        <v>#N/A</v>
      </c>
      <c r="Z47" s="4" t="e">
        <f t="shared" si="14"/>
        <v>#N/A</v>
      </c>
      <c r="AA47" s="4" t="e">
        <f t="shared" si="15"/>
        <v>#N/A</v>
      </c>
    </row>
    <row r="48" spans="20:27" ht="12.75">
      <c r="T48" s="4" t="e">
        <f t="shared" si="8"/>
        <v>#N/A</v>
      </c>
      <c r="U48" s="4" t="e">
        <f t="shared" si="9"/>
        <v>#N/A</v>
      </c>
      <c r="V48" s="4" t="e">
        <f t="shared" si="10"/>
        <v>#N/A</v>
      </c>
      <c r="W48" s="4" t="e">
        <f t="shared" si="12"/>
        <v>#N/A</v>
      </c>
      <c r="X48" s="4" t="e">
        <f t="shared" si="13"/>
        <v>#N/A</v>
      </c>
      <c r="Y48" s="4" t="e">
        <f t="shared" si="11"/>
        <v>#N/A</v>
      </c>
      <c r="Z48" s="4" t="e">
        <f t="shared" si="14"/>
        <v>#N/A</v>
      </c>
      <c r="AA48" s="4" t="e">
        <f t="shared" si="15"/>
        <v>#N/A</v>
      </c>
    </row>
    <row r="49" spans="20:27" ht="12.75">
      <c r="T49" s="4" t="e">
        <f t="shared" si="8"/>
        <v>#N/A</v>
      </c>
      <c r="U49" s="4" t="e">
        <f t="shared" si="9"/>
        <v>#N/A</v>
      </c>
      <c r="V49" s="4" t="e">
        <f t="shared" si="10"/>
        <v>#N/A</v>
      </c>
      <c r="W49" s="4" t="e">
        <f t="shared" si="12"/>
        <v>#N/A</v>
      </c>
      <c r="X49" s="4" t="e">
        <f t="shared" si="13"/>
        <v>#N/A</v>
      </c>
      <c r="Y49" s="4" t="e">
        <f t="shared" si="11"/>
        <v>#N/A</v>
      </c>
      <c r="Z49" s="4" t="e">
        <f t="shared" si="14"/>
        <v>#N/A</v>
      </c>
      <c r="AA49" s="4" t="e">
        <f t="shared" si="15"/>
        <v>#N/A</v>
      </c>
    </row>
    <row r="50" spans="20:27" ht="12.75">
      <c r="T50" s="4" t="e">
        <f t="shared" si="8"/>
        <v>#N/A</v>
      </c>
      <c r="U50" s="4" t="e">
        <f t="shared" si="9"/>
        <v>#N/A</v>
      </c>
      <c r="V50" s="4" t="e">
        <f t="shared" si="10"/>
        <v>#N/A</v>
      </c>
      <c r="W50" s="4" t="e">
        <f t="shared" si="12"/>
        <v>#N/A</v>
      </c>
      <c r="X50" s="4" t="e">
        <f t="shared" si="13"/>
        <v>#N/A</v>
      </c>
      <c r="Y50" s="4" t="e">
        <f t="shared" si="11"/>
        <v>#N/A</v>
      </c>
      <c r="Z50" s="4" t="e">
        <f t="shared" si="14"/>
        <v>#N/A</v>
      </c>
      <c r="AA50" s="4" t="e">
        <f t="shared" si="15"/>
        <v>#N/A</v>
      </c>
    </row>
    <row r="51" spans="20:27" ht="12.75">
      <c r="T51" s="4" t="e">
        <f t="shared" si="8"/>
        <v>#N/A</v>
      </c>
      <c r="U51" s="4" t="e">
        <f t="shared" si="9"/>
        <v>#N/A</v>
      </c>
      <c r="V51" s="4" t="e">
        <f t="shared" si="10"/>
        <v>#N/A</v>
      </c>
      <c r="W51" s="4" t="e">
        <f t="shared" si="12"/>
        <v>#N/A</v>
      </c>
      <c r="X51" s="4" t="e">
        <f t="shared" si="13"/>
        <v>#N/A</v>
      </c>
      <c r="Y51" s="4" t="e">
        <f t="shared" si="11"/>
        <v>#N/A</v>
      </c>
      <c r="Z51" s="4" t="e">
        <f t="shared" si="14"/>
        <v>#N/A</v>
      </c>
      <c r="AA51" s="4" t="e">
        <f t="shared" si="15"/>
        <v>#N/A</v>
      </c>
    </row>
    <row r="52" spans="20:27" ht="12.75">
      <c r="T52" s="4" t="e">
        <f t="shared" si="8"/>
        <v>#N/A</v>
      </c>
      <c r="U52" s="4" t="e">
        <f t="shared" si="9"/>
        <v>#N/A</v>
      </c>
      <c r="V52" s="4" t="e">
        <f t="shared" si="10"/>
        <v>#N/A</v>
      </c>
      <c r="W52" s="4" t="e">
        <f t="shared" si="12"/>
        <v>#N/A</v>
      </c>
      <c r="X52" s="4" t="e">
        <f t="shared" si="13"/>
        <v>#N/A</v>
      </c>
      <c r="Y52" s="4" t="e">
        <f t="shared" si="11"/>
        <v>#N/A</v>
      </c>
      <c r="Z52" s="4" t="e">
        <f t="shared" si="14"/>
        <v>#N/A</v>
      </c>
      <c r="AA52" s="4" t="e">
        <f t="shared" si="15"/>
        <v>#N/A</v>
      </c>
    </row>
    <row r="53" spans="20:27" ht="12.75">
      <c r="T53" s="4" t="e">
        <f t="shared" si="8"/>
        <v>#N/A</v>
      </c>
      <c r="U53" s="4" t="e">
        <f t="shared" si="9"/>
        <v>#N/A</v>
      </c>
      <c r="V53" s="4" t="e">
        <f t="shared" si="10"/>
        <v>#N/A</v>
      </c>
      <c r="W53" s="4" t="e">
        <f t="shared" si="12"/>
        <v>#N/A</v>
      </c>
      <c r="X53" s="4" t="e">
        <f t="shared" si="13"/>
        <v>#N/A</v>
      </c>
      <c r="Y53" s="4" t="e">
        <f t="shared" si="11"/>
        <v>#N/A</v>
      </c>
      <c r="Z53" s="4" t="e">
        <f t="shared" si="14"/>
        <v>#N/A</v>
      </c>
      <c r="AA53" s="4" t="e">
        <f t="shared" si="15"/>
        <v>#N/A</v>
      </c>
    </row>
    <row r="54" spans="20:27" ht="12.75">
      <c r="T54" s="4" t="e">
        <f t="shared" si="8"/>
        <v>#N/A</v>
      </c>
      <c r="U54" s="4" t="e">
        <f t="shared" si="9"/>
        <v>#N/A</v>
      </c>
      <c r="V54" s="4" t="e">
        <f t="shared" si="10"/>
        <v>#N/A</v>
      </c>
      <c r="W54" s="4" t="e">
        <f t="shared" si="12"/>
        <v>#N/A</v>
      </c>
      <c r="X54" s="4" t="e">
        <f t="shared" si="13"/>
        <v>#N/A</v>
      </c>
      <c r="Y54" s="4" t="e">
        <f t="shared" si="11"/>
        <v>#N/A</v>
      </c>
      <c r="Z54" s="4" t="e">
        <f t="shared" si="14"/>
        <v>#N/A</v>
      </c>
      <c r="AA54" s="4" t="e">
        <f t="shared" si="15"/>
        <v>#N/A</v>
      </c>
    </row>
    <row r="55" spans="20:27" ht="12.75">
      <c r="T55" s="4" t="e">
        <f t="shared" si="8"/>
        <v>#N/A</v>
      </c>
      <c r="U55" s="4" t="e">
        <f t="shared" si="9"/>
        <v>#N/A</v>
      </c>
      <c r="V55" s="4" t="e">
        <f t="shared" si="10"/>
        <v>#N/A</v>
      </c>
      <c r="W55" s="4" t="e">
        <f t="shared" si="12"/>
        <v>#N/A</v>
      </c>
      <c r="X55" s="4" t="e">
        <f t="shared" si="13"/>
        <v>#N/A</v>
      </c>
      <c r="Y55" s="4" t="e">
        <f t="shared" si="11"/>
        <v>#N/A</v>
      </c>
      <c r="Z55" s="4" t="e">
        <f t="shared" si="14"/>
        <v>#N/A</v>
      </c>
      <c r="AA55" s="4" t="e">
        <f t="shared" si="15"/>
        <v>#N/A</v>
      </c>
    </row>
    <row r="56" spans="20:27" ht="12.75">
      <c r="T56" s="4" t="e">
        <f t="shared" si="8"/>
        <v>#N/A</v>
      </c>
      <c r="U56" s="4" t="e">
        <f t="shared" si="9"/>
        <v>#N/A</v>
      </c>
      <c r="V56" s="4" t="e">
        <f t="shared" si="10"/>
        <v>#N/A</v>
      </c>
      <c r="W56" s="4" t="e">
        <f t="shared" si="12"/>
        <v>#N/A</v>
      </c>
      <c r="X56" s="4" t="e">
        <f t="shared" si="13"/>
        <v>#N/A</v>
      </c>
      <c r="Y56" s="4" t="e">
        <f t="shared" si="11"/>
        <v>#N/A</v>
      </c>
      <c r="Z56" s="4" t="e">
        <f t="shared" si="14"/>
        <v>#N/A</v>
      </c>
      <c r="AA56" s="4" t="e">
        <f t="shared" si="15"/>
        <v>#N/A</v>
      </c>
    </row>
    <row r="57" spans="20:27" ht="12.75">
      <c r="T57" s="4" t="e">
        <f t="shared" si="8"/>
        <v>#N/A</v>
      </c>
      <c r="U57" s="4" t="e">
        <f t="shared" si="9"/>
        <v>#N/A</v>
      </c>
      <c r="V57" s="4" t="e">
        <f t="shared" si="10"/>
        <v>#N/A</v>
      </c>
      <c r="W57" s="4" t="e">
        <f t="shared" si="12"/>
        <v>#N/A</v>
      </c>
      <c r="X57" s="4" t="e">
        <f t="shared" si="13"/>
        <v>#N/A</v>
      </c>
      <c r="Y57" s="4" t="e">
        <f t="shared" si="11"/>
        <v>#N/A</v>
      </c>
      <c r="Z57" s="4" t="e">
        <f t="shared" si="14"/>
        <v>#N/A</v>
      </c>
      <c r="AA57" s="4" t="e">
        <f t="shared" si="15"/>
        <v>#N/A</v>
      </c>
    </row>
    <row r="58" spans="20:27" ht="12.75">
      <c r="T58" s="4" t="e">
        <f t="shared" si="8"/>
        <v>#N/A</v>
      </c>
      <c r="U58" s="4" t="e">
        <f t="shared" si="9"/>
        <v>#N/A</v>
      </c>
      <c r="V58" s="4" t="e">
        <f t="shared" si="10"/>
        <v>#N/A</v>
      </c>
      <c r="W58" s="4" t="e">
        <f t="shared" si="12"/>
        <v>#N/A</v>
      </c>
      <c r="X58" s="4" t="e">
        <f t="shared" si="13"/>
        <v>#N/A</v>
      </c>
      <c r="Y58" s="4" t="e">
        <f t="shared" si="11"/>
        <v>#N/A</v>
      </c>
      <c r="Z58" s="4" t="e">
        <f t="shared" si="14"/>
        <v>#N/A</v>
      </c>
      <c r="AA58" s="4" t="e">
        <f t="shared" si="15"/>
        <v>#N/A</v>
      </c>
    </row>
    <row r="59" spans="20:27" ht="12.75">
      <c r="T59" s="4" t="e">
        <f t="shared" si="8"/>
        <v>#N/A</v>
      </c>
      <c r="U59" s="4" t="e">
        <f t="shared" si="9"/>
        <v>#N/A</v>
      </c>
      <c r="V59" s="4" t="e">
        <f t="shared" si="10"/>
        <v>#N/A</v>
      </c>
      <c r="W59" s="4" t="e">
        <f t="shared" si="12"/>
        <v>#N/A</v>
      </c>
      <c r="X59" s="4" t="e">
        <f t="shared" si="13"/>
        <v>#N/A</v>
      </c>
      <c r="Y59" s="4" t="e">
        <f t="shared" si="11"/>
        <v>#N/A</v>
      </c>
      <c r="Z59" s="4" t="e">
        <f t="shared" si="14"/>
        <v>#N/A</v>
      </c>
      <c r="AA59" s="4" t="e">
        <f t="shared" si="15"/>
        <v>#N/A</v>
      </c>
    </row>
    <row r="60" spans="20:27" ht="12.75">
      <c r="T60" s="4" t="e">
        <f t="shared" si="8"/>
        <v>#N/A</v>
      </c>
      <c r="U60" s="4" t="e">
        <f t="shared" si="9"/>
        <v>#N/A</v>
      </c>
      <c r="V60" s="4" t="e">
        <f t="shared" si="10"/>
        <v>#N/A</v>
      </c>
      <c r="W60" s="4" t="e">
        <f t="shared" si="12"/>
        <v>#N/A</v>
      </c>
      <c r="X60" s="4" t="e">
        <f t="shared" si="13"/>
        <v>#N/A</v>
      </c>
      <c r="Y60" s="4" t="e">
        <f t="shared" si="11"/>
        <v>#N/A</v>
      </c>
      <c r="Z60" s="4" t="e">
        <f t="shared" si="14"/>
        <v>#N/A</v>
      </c>
      <c r="AA60" s="4" t="e">
        <f t="shared" si="15"/>
        <v>#N/A</v>
      </c>
    </row>
    <row r="61" spans="20:27" ht="12.75">
      <c r="T61" s="4" t="e">
        <f t="shared" si="8"/>
        <v>#N/A</v>
      </c>
      <c r="U61" s="4" t="e">
        <f t="shared" si="9"/>
        <v>#N/A</v>
      </c>
      <c r="V61" s="4" t="e">
        <f t="shared" si="10"/>
        <v>#N/A</v>
      </c>
      <c r="W61" s="4" t="e">
        <f t="shared" si="12"/>
        <v>#N/A</v>
      </c>
      <c r="X61" s="4" t="e">
        <f t="shared" si="13"/>
        <v>#N/A</v>
      </c>
      <c r="Y61" s="4" t="e">
        <f t="shared" si="11"/>
        <v>#N/A</v>
      </c>
      <c r="Z61" s="4" t="e">
        <f t="shared" si="14"/>
        <v>#N/A</v>
      </c>
      <c r="AA61" s="4" t="e">
        <f t="shared" si="15"/>
        <v>#N/A</v>
      </c>
    </row>
    <row r="62" spans="20:27" ht="12.75">
      <c r="T62" s="4" t="e">
        <f t="shared" si="8"/>
        <v>#N/A</v>
      </c>
      <c r="U62" s="4" t="e">
        <f t="shared" si="9"/>
        <v>#N/A</v>
      </c>
      <c r="V62" s="4" t="e">
        <f t="shared" si="10"/>
        <v>#N/A</v>
      </c>
      <c r="W62" s="4" t="e">
        <f t="shared" si="12"/>
        <v>#N/A</v>
      </c>
      <c r="X62" s="4" t="e">
        <f t="shared" si="13"/>
        <v>#N/A</v>
      </c>
      <c r="Y62" s="4" t="e">
        <f t="shared" si="11"/>
        <v>#N/A</v>
      </c>
      <c r="Z62" s="4" t="e">
        <f t="shared" si="14"/>
        <v>#N/A</v>
      </c>
      <c r="AA62" s="4" t="e">
        <f t="shared" si="15"/>
        <v>#N/A</v>
      </c>
    </row>
    <row r="63" spans="20:27" ht="12.75">
      <c r="T63" s="4" t="e">
        <f t="shared" si="8"/>
        <v>#N/A</v>
      </c>
      <c r="U63" s="4" t="e">
        <f t="shared" si="9"/>
        <v>#N/A</v>
      </c>
      <c r="V63" s="4" t="e">
        <f t="shared" si="10"/>
        <v>#N/A</v>
      </c>
      <c r="W63" s="4" t="e">
        <f t="shared" si="12"/>
        <v>#N/A</v>
      </c>
      <c r="X63" s="4" t="e">
        <f t="shared" si="13"/>
        <v>#N/A</v>
      </c>
      <c r="Y63" s="4" t="e">
        <f t="shared" si="11"/>
        <v>#N/A</v>
      </c>
      <c r="Z63" s="4" t="e">
        <f t="shared" si="14"/>
        <v>#N/A</v>
      </c>
      <c r="AA63" s="4" t="e">
        <f t="shared" si="15"/>
        <v>#N/A</v>
      </c>
    </row>
    <row r="64" spans="20:27" ht="12.75">
      <c r="T64" s="4" t="e">
        <f t="shared" si="8"/>
        <v>#N/A</v>
      </c>
      <c r="U64" s="4" t="e">
        <f t="shared" si="9"/>
        <v>#N/A</v>
      </c>
      <c r="V64" s="4" t="e">
        <f t="shared" si="10"/>
        <v>#N/A</v>
      </c>
      <c r="W64" s="4" t="e">
        <f t="shared" si="12"/>
        <v>#N/A</v>
      </c>
      <c r="X64" s="4" t="e">
        <f t="shared" si="13"/>
        <v>#N/A</v>
      </c>
      <c r="Y64" s="4" t="e">
        <f t="shared" si="11"/>
        <v>#N/A</v>
      </c>
      <c r="Z64" s="4" t="e">
        <f t="shared" si="14"/>
        <v>#N/A</v>
      </c>
      <c r="AA64" s="4" t="e">
        <f t="shared" si="15"/>
        <v>#N/A</v>
      </c>
    </row>
    <row r="65" spans="20:27" ht="12.75">
      <c r="T65" s="4" t="e">
        <f t="shared" si="8"/>
        <v>#N/A</v>
      </c>
      <c r="U65" s="4" t="e">
        <f t="shared" si="9"/>
        <v>#N/A</v>
      </c>
      <c r="V65" s="4" t="e">
        <f t="shared" si="10"/>
        <v>#N/A</v>
      </c>
      <c r="W65" s="4" t="e">
        <f t="shared" si="12"/>
        <v>#N/A</v>
      </c>
      <c r="X65" s="4" t="e">
        <f t="shared" si="13"/>
        <v>#N/A</v>
      </c>
      <c r="Y65" s="4" t="e">
        <f t="shared" si="11"/>
        <v>#N/A</v>
      </c>
      <c r="Z65" s="4" t="e">
        <f t="shared" si="14"/>
        <v>#N/A</v>
      </c>
      <c r="AA65" s="4" t="e">
        <f t="shared" si="15"/>
        <v>#N/A</v>
      </c>
    </row>
    <row r="66" spans="20:27" ht="12.75">
      <c r="T66" s="4" t="e">
        <f t="shared" si="8"/>
        <v>#N/A</v>
      </c>
      <c r="U66" s="4" t="e">
        <f t="shared" si="9"/>
        <v>#N/A</v>
      </c>
      <c r="V66" s="4" t="e">
        <f t="shared" si="10"/>
        <v>#N/A</v>
      </c>
      <c r="W66" s="4" t="e">
        <f aca="true" t="shared" si="16" ref="W66:W101">IF(T66=0,0,($J$2/$I$2*T66)^$H$2)</f>
        <v>#N/A</v>
      </c>
      <c r="X66" s="4" t="e">
        <f aca="true" t="shared" si="17" ref="X66:X101">IF(U66=1,0,$K$2^$H$2)</f>
        <v>#N/A</v>
      </c>
      <c r="Y66" s="4" t="e">
        <f t="shared" si="11"/>
        <v>#N/A</v>
      </c>
      <c r="Z66" s="4" t="e">
        <f aca="true" t="shared" si="18" ref="Z66:Z101">IF(U66=1,0,$J$2^$H$2)</f>
        <v>#N/A</v>
      </c>
      <c r="AA66" s="4" t="e">
        <f aca="true" t="shared" si="19" ref="AA66:AA101">IF(T66=0,0,($K$2/$I$2*T66)^$H$2)</f>
        <v>#N/A</v>
      </c>
    </row>
    <row r="67" spans="20:27" ht="12.75">
      <c r="T67" s="4" t="e">
        <f aca="true" t="shared" si="20" ref="T67:T101">IF(INT((ROW()-1)/4)&gt;$I$2,#N/A,IF(MOD((ROW()-1),4)&gt;1,0,INT((ROW()-1)/4)))</f>
        <v>#N/A</v>
      </c>
      <c r="U67" s="4" t="e">
        <f aca="true" t="shared" si="21" ref="U67:U101">IF(ISNA(T67),#N/A,IF(MOD(ROW(),4)&gt;1,0,1))</f>
        <v>#N/A</v>
      </c>
      <c r="V67" s="4" t="e">
        <f aca="true" t="shared" si="22" ref="V67:V101">IF(AND(U66=1,U67=0),FIXED(W67^(1/$H$2),0),"")</f>
        <v>#N/A</v>
      </c>
      <c r="W67" s="4" t="e">
        <f t="shared" si="16"/>
        <v>#N/A</v>
      </c>
      <c r="X67" s="4" t="e">
        <f t="shared" si="17"/>
        <v>#N/A</v>
      </c>
      <c r="Y67" s="4" t="e">
        <f aca="true" t="shared" si="23" ref="Y67:Y101">IF(AND(U66=1,U67=0),FIXED(AA67^(1/$H$2),0),"")</f>
        <v>#N/A</v>
      </c>
      <c r="Z67" s="4" t="e">
        <f t="shared" si="18"/>
        <v>#N/A</v>
      </c>
      <c r="AA67" s="4" t="e">
        <f t="shared" si="19"/>
        <v>#N/A</v>
      </c>
    </row>
    <row r="68" spans="20:27" ht="12.75">
      <c r="T68" s="4" t="e">
        <f t="shared" si="20"/>
        <v>#N/A</v>
      </c>
      <c r="U68" s="4" t="e">
        <f t="shared" si="21"/>
        <v>#N/A</v>
      </c>
      <c r="V68" s="4" t="e">
        <f t="shared" si="22"/>
        <v>#N/A</v>
      </c>
      <c r="W68" s="4" t="e">
        <f t="shared" si="16"/>
        <v>#N/A</v>
      </c>
      <c r="X68" s="4" t="e">
        <f t="shared" si="17"/>
        <v>#N/A</v>
      </c>
      <c r="Y68" s="4" t="e">
        <f t="shared" si="23"/>
        <v>#N/A</v>
      </c>
      <c r="Z68" s="4" t="e">
        <f t="shared" si="18"/>
        <v>#N/A</v>
      </c>
      <c r="AA68" s="4" t="e">
        <f t="shared" si="19"/>
        <v>#N/A</v>
      </c>
    </row>
    <row r="69" spans="20:27" ht="12.75">
      <c r="T69" s="4" t="e">
        <f t="shared" si="20"/>
        <v>#N/A</v>
      </c>
      <c r="U69" s="4" t="e">
        <f t="shared" si="21"/>
        <v>#N/A</v>
      </c>
      <c r="V69" s="4" t="e">
        <f t="shared" si="22"/>
        <v>#N/A</v>
      </c>
      <c r="W69" s="4" t="e">
        <f t="shared" si="16"/>
        <v>#N/A</v>
      </c>
      <c r="X69" s="4" t="e">
        <f t="shared" si="17"/>
        <v>#N/A</v>
      </c>
      <c r="Y69" s="4" t="e">
        <f t="shared" si="23"/>
        <v>#N/A</v>
      </c>
      <c r="Z69" s="4" t="e">
        <f t="shared" si="18"/>
        <v>#N/A</v>
      </c>
      <c r="AA69" s="4" t="e">
        <f t="shared" si="19"/>
        <v>#N/A</v>
      </c>
    </row>
    <row r="70" spans="20:27" ht="12.75">
      <c r="T70" s="4" t="e">
        <f t="shared" si="20"/>
        <v>#N/A</v>
      </c>
      <c r="U70" s="4" t="e">
        <f t="shared" si="21"/>
        <v>#N/A</v>
      </c>
      <c r="V70" s="4" t="e">
        <f t="shared" si="22"/>
        <v>#N/A</v>
      </c>
      <c r="W70" s="4" t="e">
        <f t="shared" si="16"/>
        <v>#N/A</v>
      </c>
      <c r="X70" s="4" t="e">
        <f t="shared" si="17"/>
        <v>#N/A</v>
      </c>
      <c r="Y70" s="4" t="e">
        <f t="shared" si="23"/>
        <v>#N/A</v>
      </c>
      <c r="Z70" s="4" t="e">
        <f t="shared" si="18"/>
        <v>#N/A</v>
      </c>
      <c r="AA70" s="4" t="e">
        <f t="shared" si="19"/>
        <v>#N/A</v>
      </c>
    </row>
    <row r="71" spans="20:27" ht="12.75">
      <c r="T71" s="4" t="e">
        <f t="shared" si="20"/>
        <v>#N/A</v>
      </c>
      <c r="U71" s="4" t="e">
        <f t="shared" si="21"/>
        <v>#N/A</v>
      </c>
      <c r="V71" s="4" t="e">
        <f t="shared" si="22"/>
        <v>#N/A</v>
      </c>
      <c r="W71" s="4" t="e">
        <f t="shared" si="16"/>
        <v>#N/A</v>
      </c>
      <c r="X71" s="4" t="e">
        <f t="shared" si="17"/>
        <v>#N/A</v>
      </c>
      <c r="Y71" s="4" t="e">
        <f t="shared" si="23"/>
        <v>#N/A</v>
      </c>
      <c r="Z71" s="4" t="e">
        <f t="shared" si="18"/>
        <v>#N/A</v>
      </c>
      <c r="AA71" s="4" t="e">
        <f t="shared" si="19"/>
        <v>#N/A</v>
      </c>
    </row>
    <row r="72" spans="20:27" ht="12.75">
      <c r="T72" s="4" t="e">
        <f t="shared" si="20"/>
        <v>#N/A</v>
      </c>
      <c r="U72" s="4" t="e">
        <f t="shared" si="21"/>
        <v>#N/A</v>
      </c>
      <c r="V72" s="4" t="e">
        <f t="shared" si="22"/>
        <v>#N/A</v>
      </c>
      <c r="W72" s="4" t="e">
        <f t="shared" si="16"/>
        <v>#N/A</v>
      </c>
      <c r="X72" s="4" t="e">
        <f t="shared" si="17"/>
        <v>#N/A</v>
      </c>
      <c r="Y72" s="4" t="e">
        <f t="shared" si="23"/>
        <v>#N/A</v>
      </c>
      <c r="Z72" s="4" t="e">
        <f t="shared" si="18"/>
        <v>#N/A</v>
      </c>
      <c r="AA72" s="4" t="e">
        <f t="shared" si="19"/>
        <v>#N/A</v>
      </c>
    </row>
    <row r="73" spans="20:27" ht="12.75">
      <c r="T73" s="4" t="e">
        <f t="shared" si="20"/>
        <v>#N/A</v>
      </c>
      <c r="U73" s="4" t="e">
        <f t="shared" si="21"/>
        <v>#N/A</v>
      </c>
      <c r="V73" s="4" t="e">
        <f t="shared" si="22"/>
        <v>#N/A</v>
      </c>
      <c r="W73" s="4" t="e">
        <f t="shared" si="16"/>
        <v>#N/A</v>
      </c>
      <c r="X73" s="4" t="e">
        <f t="shared" si="17"/>
        <v>#N/A</v>
      </c>
      <c r="Y73" s="4" t="e">
        <f t="shared" si="23"/>
        <v>#N/A</v>
      </c>
      <c r="Z73" s="4" t="e">
        <f t="shared" si="18"/>
        <v>#N/A</v>
      </c>
      <c r="AA73" s="4" t="e">
        <f t="shared" si="19"/>
        <v>#N/A</v>
      </c>
    </row>
    <row r="74" spans="20:27" ht="12.75">
      <c r="T74" s="4" t="e">
        <f t="shared" si="20"/>
        <v>#N/A</v>
      </c>
      <c r="U74" s="4" t="e">
        <f t="shared" si="21"/>
        <v>#N/A</v>
      </c>
      <c r="V74" s="4" t="e">
        <f t="shared" si="22"/>
        <v>#N/A</v>
      </c>
      <c r="W74" s="4" t="e">
        <f t="shared" si="16"/>
        <v>#N/A</v>
      </c>
      <c r="X74" s="4" t="e">
        <f t="shared" si="17"/>
        <v>#N/A</v>
      </c>
      <c r="Y74" s="4" t="e">
        <f t="shared" si="23"/>
        <v>#N/A</v>
      </c>
      <c r="Z74" s="4" t="e">
        <f t="shared" si="18"/>
        <v>#N/A</v>
      </c>
      <c r="AA74" s="4" t="e">
        <f t="shared" si="19"/>
        <v>#N/A</v>
      </c>
    </row>
    <row r="75" spans="20:27" ht="12.75">
      <c r="T75" s="4" t="e">
        <f t="shared" si="20"/>
        <v>#N/A</v>
      </c>
      <c r="U75" s="4" t="e">
        <f t="shared" si="21"/>
        <v>#N/A</v>
      </c>
      <c r="V75" s="4" t="e">
        <f t="shared" si="22"/>
        <v>#N/A</v>
      </c>
      <c r="W75" s="4" t="e">
        <f t="shared" si="16"/>
        <v>#N/A</v>
      </c>
      <c r="X75" s="4" t="e">
        <f t="shared" si="17"/>
        <v>#N/A</v>
      </c>
      <c r="Y75" s="4" t="e">
        <f t="shared" si="23"/>
        <v>#N/A</v>
      </c>
      <c r="Z75" s="4" t="e">
        <f t="shared" si="18"/>
        <v>#N/A</v>
      </c>
      <c r="AA75" s="4" t="e">
        <f t="shared" si="19"/>
        <v>#N/A</v>
      </c>
    </row>
    <row r="76" spans="20:27" ht="12.75">
      <c r="T76" s="4" t="e">
        <f t="shared" si="20"/>
        <v>#N/A</v>
      </c>
      <c r="U76" s="4" t="e">
        <f t="shared" si="21"/>
        <v>#N/A</v>
      </c>
      <c r="V76" s="4" t="e">
        <f t="shared" si="22"/>
        <v>#N/A</v>
      </c>
      <c r="W76" s="4" t="e">
        <f t="shared" si="16"/>
        <v>#N/A</v>
      </c>
      <c r="X76" s="4" t="e">
        <f t="shared" si="17"/>
        <v>#N/A</v>
      </c>
      <c r="Y76" s="4" t="e">
        <f t="shared" si="23"/>
        <v>#N/A</v>
      </c>
      <c r="Z76" s="4" t="e">
        <f t="shared" si="18"/>
        <v>#N/A</v>
      </c>
      <c r="AA76" s="4" t="e">
        <f t="shared" si="19"/>
        <v>#N/A</v>
      </c>
    </row>
    <row r="77" spans="20:27" ht="12.75">
      <c r="T77" s="4" t="e">
        <f t="shared" si="20"/>
        <v>#N/A</v>
      </c>
      <c r="U77" s="4" t="e">
        <f t="shared" si="21"/>
        <v>#N/A</v>
      </c>
      <c r="V77" s="4" t="e">
        <f t="shared" si="22"/>
        <v>#N/A</v>
      </c>
      <c r="W77" s="4" t="e">
        <f t="shared" si="16"/>
        <v>#N/A</v>
      </c>
      <c r="X77" s="4" t="e">
        <f t="shared" si="17"/>
        <v>#N/A</v>
      </c>
      <c r="Y77" s="4" t="e">
        <f t="shared" si="23"/>
        <v>#N/A</v>
      </c>
      <c r="Z77" s="4" t="e">
        <f t="shared" si="18"/>
        <v>#N/A</v>
      </c>
      <c r="AA77" s="4" t="e">
        <f t="shared" si="19"/>
        <v>#N/A</v>
      </c>
    </row>
    <row r="78" spans="20:27" ht="12.75">
      <c r="T78" s="4" t="e">
        <f t="shared" si="20"/>
        <v>#N/A</v>
      </c>
      <c r="U78" s="4" t="e">
        <f t="shared" si="21"/>
        <v>#N/A</v>
      </c>
      <c r="V78" s="4" t="e">
        <f t="shared" si="22"/>
        <v>#N/A</v>
      </c>
      <c r="W78" s="4" t="e">
        <f t="shared" si="16"/>
        <v>#N/A</v>
      </c>
      <c r="X78" s="4" t="e">
        <f t="shared" si="17"/>
        <v>#N/A</v>
      </c>
      <c r="Y78" s="4" t="e">
        <f t="shared" si="23"/>
        <v>#N/A</v>
      </c>
      <c r="Z78" s="4" t="e">
        <f t="shared" si="18"/>
        <v>#N/A</v>
      </c>
      <c r="AA78" s="4" t="e">
        <f t="shared" si="19"/>
        <v>#N/A</v>
      </c>
    </row>
    <row r="79" spans="20:27" ht="12.75">
      <c r="T79" s="4" t="e">
        <f t="shared" si="20"/>
        <v>#N/A</v>
      </c>
      <c r="U79" s="4" t="e">
        <f t="shared" si="21"/>
        <v>#N/A</v>
      </c>
      <c r="V79" s="4" t="e">
        <f t="shared" si="22"/>
        <v>#N/A</v>
      </c>
      <c r="W79" s="4" t="e">
        <f t="shared" si="16"/>
        <v>#N/A</v>
      </c>
      <c r="X79" s="4" t="e">
        <f t="shared" si="17"/>
        <v>#N/A</v>
      </c>
      <c r="Y79" s="4" t="e">
        <f t="shared" si="23"/>
        <v>#N/A</v>
      </c>
      <c r="Z79" s="4" t="e">
        <f t="shared" si="18"/>
        <v>#N/A</v>
      </c>
      <c r="AA79" s="4" t="e">
        <f t="shared" si="19"/>
        <v>#N/A</v>
      </c>
    </row>
    <row r="80" spans="20:27" ht="12.75">
      <c r="T80" s="4" t="e">
        <f t="shared" si="20"/>
        <v>#N/A</v>
      </c>
      <c r="U80" s="4" t="e">
        <f t="shared" si="21"/>
        <v>#N/A</v>
      </c>
      <c r="V80" s="4" t="e">
        <f t="shared" si="22"/>
        <v>#N/A</v>
      </c>
      <c r="W80" s="4" t="e">
        <f t="shared" si="16"/>
        <v>#N/A</v>
      </c>
      <c r="X80" s="4" t="e">
        <f t="shared" si="17"/>
        <v>#N/A</v>
      </c>
      <c r="Y80" s="4" t="e">
        <f t="shared" si="23"/>
        <v>#N/A</v>
      </c>
      <c r="Z80" s="4" t="e">
        <f t="shared" si="18"/>
        <v>#N/A</v>
      </c>
      <c r="AA80" s="4" t="e">
        <f t="shared" si="19"/>
        <v>#N/A</v>
      </c>
    </row>
    <row r="81" spans="20:27" ht="12.75">
      <c r="T81" s="4" t="e">
        <f t="shared" si="20"/>
        <v>#N/A</v>
      </c>
      <c r="U81" s="4" t="e">
        <f t="shared" si="21"/>
        <v>#N/A</v>
      </c>
      <c r="V81" s="4" t="e">
        <f t="shared" si="22"/>
        <v>#N/A</v>
      </c>
      <c r="W81" s="4" t="e">
        <f t="shared" si="16"/>
        <v>#N/A</v>
      </c>
      <c r="X81" s="4" t="e">
        <f t="shared" si="17"/>
        <v>#N/A</v>
      </c>
      <c r="Y81" s="4" t="e">
        <f t="shared" si="23"/>
        <v>#N/A</v>
      </c>
      <c r="Z81" s="4" t="e">
        <f t="shared" si="18"/>
        <v>#N/A</v>
      </c>
      <c r="AA81" s="4" t="e">
        <f t="shared" si="19"/>
        <v>#N/A</v>
      </c>
    </row>
    <row r="82" spans="20:27" ht="12.75">
      <c r="T82" s="4" t="e">
        <f t="shared" si="20"/>
        <v>#N/A</v>
      </c>
      <c r="U82" s="4" t="e">
        <f t="shared" si="21"/>
        <v>#N/A</v>
      </c>
      <c r="V82" s="4" t="e">
        <f t="shared" si="22"/>
        <v>#N/A</v>
      </c>
      <c r="W82" s="4" t="e">
        <f t="shared" si="16"/>
        <v>#N/A</v>
      </c>
      <c r="X82" s="4" t="e">
        <f t="shared" si="17"/>
        <v>#N/A</v>
      </c>
      <c r="Y82" s="4" t="e">
        <f t="shared" si="23"/>
        <v>#N/A</v>
      </c>
      <c r="Z82" s="4" t="e">
        <f t="shared" si="18"/>
        <v>#N/A</v>
      </c>
      <c r="AA82" s="4" t="e">
        <f t="shared" si="19"/>
        <v>#N/A</v>
      </c>
    </row>
    <row r="83" spans="20:27" ht="12.75">
      <c r="T83" s="4" t="e">
        <f t="shared" si="20"/>
        <v>#N/A</v>
      </c>
      <c r="U83" s="4" t="e">
        <f t="shared" si="21"/>
        <v>#N/A</v>
      </c>
      <c r="V83" s="4" t="e">
        <f t="shared" si="22"/>
        <v>#N/A</v>
      </c>
      <c r="W83" s="4" t="e">
        <f t="shared" si="16"/>
        <v>#N/A</v>
      </c>
      <c r="X83" s="4" t="e">
        <f t="shared" si="17"/>
        <v>#N/A</v>
      </c>
      <c r="Y83" s="4" t="e">
        <f t="shared" si="23"/>
        <v>#N/A</v>
      </c>
      <c r="Z83" s="4" t="e">
        <f t="shared" si="18"/>
        <v>#N/A</v>
      </c>
      <c r="AA83" s="4" t="e">
        <f t="shared" si="19"/>
        <v>#N/A</v>
      </c>
    </row>
    <row r="84" spans="20:27" ht="12.75">
      <c r="T84" s="4" t="e">
        <f t="shared" si="20"/>
        <v>#N/A</v>
      </c>
      <c r="U84" s="4" t="e">
        <f t="shared" si="21"/>
        <v>#N/A</v>
      </c>
      <c r="V84" s="4" t="e">
        <f t="shared" si="22"/>
        <v>#N/A</v>
      </c>
      <c r="W84" s="4" t="e">
        <f t="shared" si="16"/>
        <v>#N/A</v>
      </c>
      <c r="X84" s="4" t="e">
        <f t="shared" si="17"/>
        <v>#N/A</v>
      </c>
      <c r="Y84" s="4" t="e">
        <f t="shared" si="23"/>
        <v>#N/A</v>
      </c>
      <c r="Z84" s="4" t="e">
        <f t="shared" si="18"/>
        <v>#N/A</v>
      </c>
      <c r="AA84" s="4" t="e">
        <f t="shared" si="19"/>
        <v>#N/A</v>
      </c>
    </row>
    <row r="85" spans="20:27" ht="12.75">
      <c r="T85" s="4" t="e">
        <f t="shared" si="20"/>
        <v>#N/A</v>
      </c>
      <c r="U85" s="4" t="e">
        <f t="shared" si="21"/>
        <v>#N/A</v>
      </c>
      <c r="V85" s="4" t="e">
        <f t="shared" si="22"/>
        <v>#N/A</v>
      </c>
      <c r="W85" s="4" t="e">
        <f t="shared" si="16"/>
        <v>#N/A</v>
      </c>
      <c r="X85" s="4" t="e">
        <f t="shared" si="17"/>
        <v>#N/A</v>
      </c>
      <c r="Y85" s="4" t="e">
        <f t="shared" si="23"/>
        <v>#N/A</v>
      </c>
      <c r="Z85" s="4" t="e">
        <f t="shared" si="18"/>
        <v>#N/A</v>
      </c>
      <c r="AA85" s="4" t="e">
        <f t="shared" si="19"/>
        <v>#N/A</v>
      </c>
    </row>
    <row r="86" spans="20:27" ht="12.75">
      <c r="T86" s="4" t="e">
        <f t="shared" si="20"/>
        <v>#N/A</v>
      </c>
      <c r="U86" s="4" t="e">
        <f t="shared" si="21"/>
        <v>#N/A</v>
      </c>
      <c r="V86" s="4" t="e">
        <f t="shared" si="22"/>
        <v>#N/A</v>
      </c>
      <c r="W86" s="4" t="e">
        <f t="shared" si="16"/>
        <v>#N/A</v>
      </c>
      <c r="X86" s="4" t="e">
        <f t="shared" si="17"/>
        <v>#N/A</v>
      </c>
      <c r="Y86" s="4" t="e">
        <f t="shared" si="23"/>
        <v>#N/A</v>
      </c>
      <c r="Z86" s="4" t="e">
        <f t="shared" si="18"/>
        <v>#N/A</v>
      </c>
      <c r="AA86" s="4" t="e">
        <f t="shared" si="19"/>
        <v>#N/A</v>
      </c>
    </row>
    <row r="87" spans="20:27" ht="12.75">
      <c r="T87" s="4" t="e">
        <f t="shared" si="20"/>
        <v>#N/A</v>
      </c>
      <c r="U87" s="4" t="e">
        <f t="shared" si="21"/>
        <v>#N/A</v>
      </c>
      <c r="V87" s="4" t="e">
        <f t="shared" si="22"/>
        <v>#N/A</v>
      </c>
      <c r="W87" s="4" t="e">
        <f t="shared" si="16"/>
        <v>#N/A</v>
      </c>
      <c r="X87" s="4" t="e">
        <f t="shared" si="17"/>
        <v>#N/A</v>
      </c>
      <c r="Y87" s="4" t="e">
        <f t="shared" si="23"/>
        <v>#N/A</v>
      </c>
      <c r="Z87" s="4" t="e">
        <f t="shared" si="18"/>
        <v>#N/A</v>
      </c>
      <c r="AA87" s="4" t="e">
        <f t="shared" si="19"/>
        <v>#N/A</v>
      </c>
    </row>
    <row r="88" spans="20:27" ht="12.75">
      <c r="T88" s="4" t="e">
        <f t="shared" si="20"/>
        <v>#N/A</v>
      </c>
      <c r="U88" s="4" t="e">
        <f t="shared" si="21"/>
        <v>#N/A</v>
      </c>
      <c r="V88" s="4" t="e">
        <f t="shared" si="22"/>
        <v>#N/A</v>
      </c>
      <c r="W88" s="4" t="e">
        <f t="shared" si="16"/>
        <v>#N/A</v>
      </c>
      <c r="X88" s="4" t="e">
        <f t="shared" si="17"/>
        <v>#N/A</v>
      </c>
      <c r="Y88" s="4" t="e">
        <f t="shared" si="23"/>
        <v>#N/A</v>
      </c>
      <c r="Z88" s="4" t="e">
        <f t="shared" si="18"/>
        <v>#N/A</v>
      </c>
      <c r="AA88" s="4" t="e">
        <f t="shared" si="19"/>
        <v>#N/A</v>
      </c>
    </row>
    <row r="89" spans="20:27" ht="12.75">
      <c r="T89" s="4" t="e">
        <f t="shared" si="20"/>
        <v>#N/A</v>
      </c>
      <c r="U89" s="4" t="e">
        <f t="shared" si="21"/>
        <v>#N/A</v>
      </c>
      <c r="V89" s="4" t="e">
        <f t="shared" si="22"/>
        <v>#N/A</v>
      </c>
      <c r="W89" s="4" t="e">
        <f t="shared" si="16"/>
        <v>#N/A</v>
      </c>
      <c r="X89" s="4" t="e">
        <f t="shared" si="17"/>
        <v>#N/A</v>
      </c>
      <c r="Y89" s="4" t="e">
        <f t="shared" si="23"/>
        <v>#N/A</v>
      </c>
      <c r="Z89" s="4" t="e">
        <f t="shared" si="18"/>
        <v>#N/A</v>
      </c>
      <c r="AA89" s="4" t="e">
        <f t="shared" si="19"/>
        <v>#N/A</v>
      </c>
    </row>
    <row r="90" spans="20:27" ht="12.75">
      <c r="T90" s="4" t="e">
        <f t="shared" si="20"/>
        <v>#N/A</v>
      </c>
      <c r="U90" s="4" t="e">
        <f t="shared" si="21"/>
        <v>#N/A</v>
      </c>
      <c r="V90" s="4" t="e">
        <f t="shared" si="22"/>
        <v>#N/A</v>
      </c>
      <c r="W90" s="4" t="e">
        <f t="shared" si="16"/>
        <v>#N/A</v>
      </c>
      <c r="X90" s="4" t="e">
        <f t="shared" si="17"/>
        <v>#N/A</v>
      </c>
      <c r="Y90" s="4" t="e">
        <f t="shared" si="23"/>
        <v>#N/A</v>
      </c>
      <c r="Z90" s="4" t="e">
        <f t="shared" si="18"/>
        <v>#N/A</v>
      </c>
      <c r="AA90" s="4" t="e">
        <f t="shared" si="19"/>
        <v>#N/A</v>
      </c>
    </row>
    <row r="91" spans="20:27" ht="12.75">
      <c r="T91" s="4" t="e">
        <f t="shared" si="20"/>
        <v>#N/A</v>
      </c>
      <c r="U91" s="4" t="e">
        <f t="shared" si="21"/>
        <v>#N/A</v>
      </c>
      <c r="V91" s="4" t="e">
        <f t="shared" si="22"/>
        <v>#N/A</v>
      </c>
      <c r="W91" s="4" t="e">
        <f t="shared" si="16"/>
        <v>#N/A</v>
      </c>
      <c r="X91" s="4" t="e">
        <f t="shared" si="17"/>
        <v>#N/A</v>
      </c>
      <c r="Y91" s="4" t="e">
        <f t="shared" si="23"/>
        <v>#N/A</v>
      </c>
      <c r="Z91" s="4" t="e">
        <f t="shared" si="18"/>
        <v>#N/A</v>
      </c>
      <c r="AA91" s="4" t="e">
        <f t="shared" si="19"/>
        <v>#N/A</v>
      </c>
    </row>
    <row r="92" spans="20:27" ht="12.75">
      <c r="T92" s="4" t="e">
        <f t="shared" si="20"/>
        <v>#N/A</v>
      </c>
      <c r="U92" s="4" t="e">
        <f t="shared" si="21"/>
        <v>#N/A</v>
      </c>
      <c r="V92" s="4" t="e">
        <f t="shared" si="22"/>
        <v>#N/A</v>
      </c>
      <c r="W92" s="4" t="e">
        <f t="shared" si="16"/>
        <v>#N/A</v>
      </c>
      <c r="X92" s="4" t="e">
        <f t="shared" si="17"/>
        <v>#N/A</v>
      </c>
      <c r="Y92" s="4" t="e">
        <f t="shared" si="23"/>
        <v>#N/A</v>
      </c>
      <c r="Z92" s="4" t="e">
        <f t="shared" si="18"/>
        <v>#N/A</v>
      </c>
      <c r="AA92" s="4" t="e">
        <f t="shared" si="19"/>
        <v>#N/A</v>
      </c>
    </row>
    <row r="93" spans="20:27" ht="12.75">
      <c r="T93" s="4" t="e">
        <f t="shared" si="20"/>
        <v>#N/A</v>
      </c>
      <c r="U93" s="4" t="e">
        <f t="shared" si="21"/>
        <v>#N/A</v>
      </c>
      <c r="V93" s="4" t="e">
        <f t="shared" si="22"/>
        <v>#N/A</v>
      </c>
      <c r="W93" s="4" t="e">
        <f t="shared" si="16"/>
        <v>#N/A</v>
      </c>
      <c r="X93" s="4" t="e">
        <f t="shared" si="17"/>
        <v>#N/A</v>
      </c>
      <c r="Y93" s="4" t="e">
        <f t="shared" si="23"/>
        <v>#N/A</v>
      </c>
      <c r="Z93" s="4" t="e">
        <f t="shared" si="18"/>
        <v>#N/A</v>
      </c>
      <c r="AA93" s="4" t="e">
        <f t="shared" si="19"/>
        <v>#N/A</v>
      </c>
    </row>
    <row r="94" spans="20:27" ht="12.75">
      <c r="T94" s="4" t="e">
        <f t="shared" si="20"/>
        <v>#N/A</v>
      </c>
      <c r="U94" s="4" t="e">
        <f t="shared" si="21"/>
        <v>#N/A</v>
      </c>
      <c r="V94" s="4" t="e">
        <f t="shared" si="22"/>
        <v>#N/A</v>
      </c>
      <c r="W94" s="4" t="e">
        <f t="shared" si="16"/>
        <v>#N/A</v>
      </c>
      <c r="X94" s="4" t="e">
        <f t="shared" si="17"/>
        <v>#N/A</v>
      </c>
      <c r="Y94" s="4" t="e">
        <f t="shared" si="23"/>
        <v>#N/A</v>
      </c>
      <c r="Z94" s="4" t="e">
        <f t="shared" si="18"/>
        <v>#N/A</v>
      </c>
      <c r="AA94" s="4" t="e">
        <f t="shared" si="19"/>
        <v>#N/A</v>
      </c>
    </row>
    <row r="95" spans="20:27" ht="12.75">
      <c r="T95" s="4" t="e">
        <f t="shared" si="20"/>
        <v>#N/A</v>
      </c>
      <c r="U95" s="4" t="e">
        <f t="shared" si="21"/>
        <v>#N/A</v>
      </c>
      <c r="V95" s="4" t="e">
        <f t="shared" si="22"/>
        <v>#N/A</v>
      </c>
      <c r="W95" s="4" t="e">
        <f t="shared" si="16"/>
        <v>#N/A</v>
      </c>
      <c r="X95" s="4" t="e">
        <f t="shared" si="17"/>
        <v>#N/A</v>
      </c>
      <c r="Y95" s="4" t="e">
        <f t="shared" si="23"/>
        <v>#N/A</v>
      </c>
      <c r="Z95" s="4" t="e">
        <f t="shared" si="18"/>
        <v>#N/A</v>
      </c>
      <c r="AA95" s="4" t="e">
        <f t="shared" si="19"/>
        <v>#N/A</v>
      </c>
    </row>
    <row r="96" spans="20:27" ht="12.75">
      <c r="T96" s="4" t="e">
        <f t="shared" si="20"/>
        <v>#N/A</v>
      </c>
      <c r="U96" s="4" t="e">
        <f t="shared" si="21"/>
        <v>#N/A</v>
      </c>
      <c r="V96" s="4" t="e">
        <f t="shared" si="22"/>
        <v>#N/A</v>
      </c>
      <c r="W96" s="4" t="e">
        <f t="shared" si="16"/>
        <v>#N/A</v>
      </c>
      <c r="X96" s="4" t="e">
        <f t="shared" si="17"/>
        <v>#N/A</v>
      </c>
      <c r="Y96" s="4" t="e">
        <f t="shared" si="23"/>
        <v>#N/A</v>
      </c>
      <c r="Z96" s="4" t="e">
        <f t="shared" si="18"/>
        <v>#N/A</v>
      </c>
      <c r="AA96" s="4" t="e">
        <f t="shared" si="19"/>
        <v>#N/A</v>
      </c>
    </row>
    <row r="97" spans="20:27" ht="12.75">
      <c r="T97" s="4" t="e">
        <f t="shared" si="20"/>
        <v>#N/A</v>
      </c>
      <c r="U97" s="4" t="e">
        <f t="shared" si="21"/>
        <v>#N/A</v>
      </c>
      <c r="V97" s="4" t="e">
        <f t="shared" si="22"/>
        <v>#N/A</v>
      </c>
      <c r="W97" s="4" t="e">
        <f t="shared" si="16"/>
        <v>#N/A</v>
      </c>
      <c r="X97" s="4" t="e">
        <f t="shared" si="17"/>
        <v>#N/A</v>
      </c>
      <c r="Y97" s="4" t="e">
        <f t="shared" si="23"/>
        <v>#N/A</v>
      </c>
      <c r="Z97" s="4" t="e">
        <f t="shared" si="18"/>
        <v>#N/A</v>
      </c>
      <c r="AA97" s="4" t="e">
        <f t="shared" si="19"/>
        <v>#N/A</v>
      </c>
    </row>
    <row r="98" spans="20:27" ht="12.75">
      <c r="T98" s="4" t="e">
        <f t="shared" si="20"/>
        <v>#N/A</v>
      </c>
      <c r="U98" s="4" t="e">
        <f t="shared" si="21"/>
        <v>#N/A</v>
      </c>
      <c r="V98" s="4" t="e">
        <f t="shared" si="22"/>
        <v>#N/A</v>
      </c>
      <c r="W98" s="4" t="e">
        <f t="shared" si="16"/>
        <v>#N/A</v>
      </c>
      <c r="X98" s="4" t="e">
        <f t="shared" si="17"/>
        <v>#N/A</v>
      </c>
      <c r="Y98" s="4" t="e">
        <f t="shared" si="23"/>
        <v>#N/A</v>
      </c>
      <c r="Z98" s="4" t="e">
        <f t="shared" si="18"/>
        <v>#N/A</v>
      </c>
      <c r="AA98" s="4" t="e">
        <f t="shared" si="19"/>
        <v>#N/A</v>
      </c>
    </row>
    <row r="99" spans="20:27" ht="12.75">
      <c r="T99" s="4" t="e">
        <f t="shared" si="20"/>
        <v>#N/A</v>
      </c>
      <c r="U99" s="4" t="e">
        <f t="shared" si="21"/>
        <v>#N/A</v>
      </c>
      <c r="V99" s="4" t="e">
        <f t="shared" si="22"/>
        <v>#N/A</v>
      </c>
      <c r="W99" s="4" t="e">
        <f t="shared" si="16"/>
        <v>#N/A</v>
      </c>
      <c r="X99" s="4" t="e">
        <f t="shared" si="17"/>
        <v>#N/A</v>
      </c>
      <c r="Y99" s="4" t="e">
        <f t="shared" si="23"/>
        <v>#N/A</v>
      </c>
      <c r="Z99" s="4" t="e">
        <f t="shared" si="18"/>
        <v>#N/A</v>
      </c>
      <c r="AA99" s="4" t="e">
        <f t="shared" si="19"/>
        <v>#N/A</v>
      </c>
    </row>
    <row r="100" spans="20:27" ht="12.75">
      <c r="T100" s="4" t="e">
        <f t="shared" si="20"/>
        <v>#N/A</v>
      </c>
      <c r="U100" s="4" t="e">
        <f t="shared" si="21"/>
        <v>#N/A</v>
      </c>
      <c r="V100" s="4" t="e">
        <f t="shared" si="22"/>
        <v>#N/A</v>
      </c>
      <c r="W100" s="4" t="e">
        <f t="shared" si="16"/>
        <v>#N/A</v>
      </c>
      <c r="X100" s="4" t="e">
        <f t="shared" si="17"/>
        <v>#N/A</v>
      </c>
      <c r="Y100" s="4" t="e">
        <f t="shared" si="23"/>
        <v>#N/A</v>
      </c>
      <c r="Z100" s="4" t="e">
        <f t="shared" si="18"/>
        <v>#N/A</v>
      </c>
      <c r="AA100" s="4" t="e">
        <f t="shared" si="19"/>
        <v>#N/A</v>
      </c>
    </row>
    <row r="101" spans="20:27" ht="12.75">
      <c r="T101" s="4" t="e">
        <f t="shared" si="20"/>
        <v>#N/A</v>
      </c>
      <c r="U101" s="4" t="e">
        <f t="shared" si="21"/>
        <v>#N/A</v>
      </c>
      <c r="V101" s="4" t="e">
        <f t="shared" si="22"/>
        <v>#N/A</v>
      </c>
      <c r="W101" s="4" t="e">
        <f t="shared" si="16"/>
        <v>#N/A</v>
      </c>
      <c r="X101" s="4" t="e">
        <f t="shared" si="17"/>
        <v>#N/A</v>
      </c>
      <c r="Y101" s="4" t="e">
        <f t="shared" si="23"/>
        <v>#N/A</v>
      </c>
      <c r="Z101" s="4" t="e">
        <f t="shared" si="18"/>
        <v>#N/A</v>
      </c>
      <c r="AA101" s="4" t="e">
        <f t="shared" si="19"/>
        <v>#N/A</v>
      </c>
    </row>
  </sheetData>
  <sheetProtection/>
  <hyperlinks>
    <hyperlink ref="H4" r:id="rId1" display="http://www.prodomosua.it"/>
    <hyperlink ref="D27" r:id="rId2" display="http://www.prodomosua.it/zips/taglio.xls"/>
    <hyperlink ref="D28:D29" r:id="rId3" display="http://www.prodomosua.it/zips/taglio.xls"/>
  </hyperlinks>
  <printOptions/>
  <pageMargins left="0.75" right="0.75" top="1" bottom="1" header="0.5" footer="0.5"/>
  <pageSetup horizontalDpi="600" verticalDpi="6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1"/>
  <sheetViews>
    <sheetView zoomScalePageLayoutView="0" workbookViewId="0" topLeftCell="A1">
      <selection activeCell="B15" sqref="B15"/>
    </sheetView>
  </sheetViews>
  <sheetFormatPr defaultColWidth="9.140625" defaultRowHeight="12.75"/>
  <cols>
    <col min="2" max="2" width="13.57421875" style="0" customWidth="1"/>
    <col min="3" max="3" width="11.7109375" style="0" bestFit="1" customWidth="1"/>
    <col min="4" max="4" width="11.421875" style="0" customWidth="1"/>
    <col min="5" max="5" width="9.57421875" style="0" customWidth="1"/>
    <col min="6" max="6" width="10.7109375" style="0" customWidth="1"/>
    <col min="7" max="7" width="9.57421875" style="7" customWidth="1"/>
    <col min="10" max="10" width="10.7109375" style="0" bestFit="1" customWidth="1"/>
    <col min="11" max="11" width="12.8515625" style="0" customWidth="1"/>
    <col min="12" max="12" width="10.140625" style="0" customWidth="1"/>
    <col min="19" max="19" width="9.140625" style="7" customWidth="1"/>
    <col min="20" max="22" width="9.140625" style="12" customWidth="1"/>
    <col min="23" max="23" width="9.140625" style="22" customWidth="1"/>
    <col min="24" max="24" width="9.140625" style="12" customWidth="1"/>
  </cols>
  <sheetData>
    <row r="1" spans="1:25" ht="12.75">
      <c r="A1" s="2" t="s">
        <v>2</v>
      </c>
      <c r="B1" s="19" t="s">
        <v>38</v>
      </c>
      <c r="D1" s="3"/>
      <c r="E1" s="2" t="str">
        <f>"x^"&amp;$I$2</f>
        <v>x^0,6</v>
      </c>
      <c r="H1" s="19" t="s">
        <v>34</v>
      </c>
      <c r="I1" s="2" t="s">
        <v>19</v>
      </c>
      <c r="J1" s="2" t="s">
        <v>18</v>
      </c>
      <c r="K1" s="19" t="s">
        <v>21</v>
      </c>
      <c r="L1" s="19" t="s">
        <v>57</v>
      </c>
      <c r="S1" s="8"/>
      <c r="T1" s="20" t="s">
        <v>40</v>
      </c>
      <c r="U1" s="4">
        <v>1</v>
      </c>
      <c r="V1" s="20" t="s">
        <v>39</v>
      </c>
      <c r="W1" s="21" t="s">
        <v>15</v>
      </c>
      <c r="X1" s="4" t="s">
        <v>16</v>
      </c>
      <c r="Y1" s="13"/>
    </row>
    <row r="2" spans="1:24" ht="12.75">
      <c r="A2" s="1" t="s">
        <v>3</v>
      </c>
      <c r="B2" s="9">
        <f aca="true" ca="1" t="shared" si="0" ref="B2:B9">ROW()*RAND()*10000</f>
        <v>8684.56567738051</v>
      </c>
      <c r="D2" s="11"/>
      <c r="E2" s="9">
        <f aca="true" t="shared" si="1" ref="E2:E11">B2^$I$2</f>
        <v>230.8069395226903</v>
      </c>
      <c r="H2" s="18">
        <f>COUNT(B:B)</f>
        <v>10</v>
      </c>
      <c r="I2" s="5">
        <v>0.6</v>
      </c>
      <c r="J2" s="5">
        <v>10</v>
      </c>
      <c r="K2" s="18">
        <f>_XLL.ARROTONDA.MULTIPLO((INT(MAX(B2:B11)*1.1/10^INT(LOG(MAX(B2:B11)*1.1)))+1)*10^INT(LOG(MAX(B2:B11)*1.1)),J2)</f>
        <v>200000</v>
      </c>
      <c r="L2" s="30">
        <v>0.1</v>
      </c>
      <c r="T2" s="4">
        <f aca="true" t="shared" si="2" ref="T2:T16">IF(INT((ROW()-1)/4)&gt;$J$2,#N/A,IF(MOD((ROW()-1),4)&gt;1,0,INT((ROW()-1)/4)))</f>
        <v>0</v>
      </c>
      <c r="U2" s="4">
        <f>IF(ISNA(T2),#N/A,IF(MOD(ROW(),4)&gt;1,0,1))</f>
        <v>0</v>
      </c>
      <c r="V2" s="4" t="str">
        <f aca="true" t="shared" si="3" ref="V2:V16">IF(AND(U1=1,U2=0),FIXED(X2^(1/$I$2),0),"")</f>
        <v>2.000</v>
      </c>
      <c r="W2" s="21">
        <f aca="true" t="shared" si="4" ref="W2:W16">IF(U2=1,-0.5,$H$2+1.5)</f>
        <v>11.5</v>
      </c>
      <c r="X2" s="4">
        <f>IF(T2=0,($K$2/$J$2*$L$2)^$I$2,($K$2/$J$2*T2)^$I$2)</f>
        <v>95.63524997900367</v>
      </c>
    </row>
    <row r="3" spans="1:24" ht="12.75">
      <c r="A3" s="1" t="s">
        <v>4</v>
      </c>
      <c r="B3" s="9">
        <f ca="1" t="shared" si="0"/>
        <v>1219.2017928632547</v>
      </c>
      <c r="D3" s="11"/>
      <c r="E3" s="9">
        <f t="shared" si="1"/>
        <v>71.06329745098054</v>
      </c>
      <c r="G3" s="6"/>
      <c r="T3" s="4">
        <f t="shared" si="2"/>
        <v>0</v>
      </c>
      <c r="U3" s="4">
        <f aca="true" t="shared" si="5" ref="U3:U11">IF(ISNA(T3),#N/A,IF(MOD(ROW(),4)&gt;1,0,1))</f>
        <v>0</v>
      </c>
      <c r="V3" s="4">
        <f t="shared" si="3"/>
      </c>
      <c r="W3" s="21">
        <f t="shared" si="4"/>
        <v>11.5</v>
      </c>
      <c r="X3" s="4">
        <f aca="true" t="shared" si="6" ref="X3:X66">IF(T3=0,($K$2/$J$2*$L$2)^$I$2,($K$2/$J$2*T3)^$I$2)</f>
        <v>95.63524997900367</v>
      </c>
    </row>
    <row r="4" spans="1:24" ht="12.75">
      <c r="A4" s="1" t="s">
        <v>5</v>
      </c>
      <c r="B4" s="9">
        <f ca="1" t="shared" si="0"/>
        <v>21487.508891479</v>
      </c>
      <c r="D4" s="11"/>
      <c r="E4" s="9">
        <f t="shared" si="1"/>
        <v>397.4766690242751</v>
      </c>
      <c r="G4" s="6"/>
      <c r="H4" s="14" t="s">
        <v>24</v>
      </c>
      <c r="I4" s="15"/>
      <c r="J4" s="15"/>
      <c r="K4" s="15"/>
      <c r="L4" s="15"/>
      <c r="M4" s="15"/>
      <c r="N4" s="15"/>
      <c r="O4" s="16"/>
      <c r="T4" s="4">
        <f t="shared" si="2"/>
        <v>0</v>
      </c>
      <c r="U4" s="4">
        <f t="shared" si="5"/>
        <v>1</v>
      </c>
      <c r="V4" s="4">
        <f t="shared" si="3"/>
      </c>
      <c r="W4" s="21">
        <f t="shared" si="4"/>
        <v>-0.5</v>
      </c>
      <c r="X4" s="4">
        <f t="shared" si="6"/>
        <v>95.63524997900367</v>
      </c>
    </row>
    <row r="5" spans="1:24" ht="12.75">
      <c r="A5" s="1" t="s">
        <v>6</v>
      </c>
      <c r="B5" s="9">
        <f ca="1" t="shared" si="0"/>
        <v>44534.541192839846</v>
      </c>
      <c r="D5" s="11"/>
      <c r="E5" s="9">
        <f t="shared" si="1"/>
        <v>615.486015113159</v>
      </c>
      <c r="G5" s="6"/>
      <c r="T5" s="4">
        <f t="shared" si="2"/>
        <v>1</v>
      </c>
      <c r="U5" s="4">
        <f t="shared" si="5"/>
        <v>1</v>
      </c>
      <c r="V5" s="4">
        <f t="shared" si="3"/>
      </c>
      <c r="W5" s="21">
        <f t="shared" si="4"/>
        <v>-0.5</v>
      </c>
      <c r="X5" s="4">
        <f t="shared" si="6"/>
        <v>380.7307877431754</v>
      </c>
    </row>
    <row r="6" spans="1:24" ht="12.75">
      <c r="A6" s="1" t="s">
        <v>7</v>
      </c>
      <c r="B6" s="9">
        <f ca="1" t="shared" si="0"/>
        <v>21772.873645400894</v>
      </c>
      <c r="D6" s="11"/>
      <c r="E6" s="9">
        <f t="shared" si="1"/>
        <v>400.635520464223</v>
      </c>
      <c r="G6" s="6"/>
      <c r="T6" s="4">
        <f t="shared" si="2"/>
        <v>1</v>
      </c>
      <c r="U6" s="4">
        <f t="shared" si="5"/>
        <v>0</v>
      </c>
      <c r="V6" s="4" t="str">
        <f t="shared" si="3"/>
        <v>20.000</v>
      </c>
      <c r="W6" s="21">
        <f t="shared" si="4"/>
        <v>11.5</v>
      </c>
      <c r="X6" s="4">
        <f t="shared" si="6"/>
        <v>380.7307877431754</v>
      </c>
    </row>
    <row r="7" spans="1:24" ht="12.75">
      <c r="A7" s="1" t="s">
        <v>8</v>
      </c>
      <c r="B7" s="9">
        <f ca="1" t="shared" si="0"/>
        <v>8450.373706621804</v>
      </c>
      <c r="D7" s="11"/>
      <c r="E7" s="9">
        <f t="shared" si="1"/>
        <v>227.0521137230601</v>
      </c>
      <c r="G7" s="6"/>
      <c r="T7" s="4">
        <f t="shared" si="2"/>
        <v>0</v>
      </c>
      <c r="U7" s="4">
        <f t="shared" si="5"/>
        <v>0</v>
      </c>
      <c r="V7" s="4">
        <f t="shared" si="3"/>
      </c>
      <c r="W7" s="21">
        <f t="shared" si="4"/>
        <v>11.5</v>
      </c>
      <c r="X7" s="4">
        <f t="shared" si="6"/>
        <v>95.63524997900367</v>
      </c>
    </row>
    <row r="8" spans="1:24" ht="12.75">
      <c r="A8" s="1" t="s">
        <v>9</v>
      </c>
      <c r="B8" s="9">
        <f ca="1" t="shared" si="0"/>
        <v>48972.61689384255</v>
      </c>
      <c r="D8" s="11"/>
      <c r="E8" s="9">
        <f t="shared" si="1"/>
        <v>651.5863637588409</v>
      </c>
      <c r="G8" s="6"/>
      <c r="T8" s="4">
        <f t="shared" si="2"/>
        <v>0</v>
      </c>
      <c r="U8" s="4">
        <f t="shared" si="5"/>
        <v>1</v>
      </c>
      <c r="V8" s="4">
        <f t="shared" si="3"/>
      </c>
      <c r="W8" s="21">
        <f t="shared" si="4"/>
        <v>-0.5</v>
      </c>
      <c r="X8" s="4">
        <f t="shared" si="6"/>
        <v>95.63524997900367</v>
      </c>
    </row>
    <row r="9" spans="1:24" ht="12.75">
      <c r="A9" s="1" t="s">
        <v>10</v>
      </c>
      <c r="B9" s="9">
        <f ca="1" t="shared" si="0"/>
        <v>35482.3773030088</v>
      </c>
      <c r="D9" s="11"/>
      <c r="E9" s="9">
        <f t="shared" si="1"/>
        <v>537.0412262222667</v>
      </c>
      <c r="G9" s="6"/>
      <c r="T9" s="4">
        <f t="shared" si="2"/>
        <v>2</v>
      </c>
      <c r="U9" s="4">
        <f t="shared" si="5"/>
        <v>1</v>
      </c>
      <c r="V9" s="4">
        <f t="shared" si="3"/>
      </c>
      <c r="W9" s="21">
        <f t="shared" si="4"/>
        <v>-0.5</v>
      </c>
      <c r="X9" s="4">
        <f t="shared" si="6"/>
        <v>577.0799623628851</v>
      </c>
    </row>
    <row r="10" spans="1:24" ht="12.75">
      <c r="A10" s="1" t="s">
        <v>11</v>
      </c>
      <c r="B10" s="9">
        <f ca="1">ROW()*RAND()*15000</f>
        <v>88814.76865900081</v>
      </c>
      <c r="D10" s="11"/>
      <c r="E10" s="9">
        <f t="shared" si="1"/>
        <v>931.3032388806596</v>
      </c>
      <c r="G10" s="6"/>
      <c r="T10" s="4">
        <f t="shared" si="2"/>
        <v>2</v>
      </c>
      <c r="U10" s="4">
        <f t="shared" si="5"/>
        <v>0</v>
      </c>
      <c r="V10" s="4" t="str">
        <f t="shared" si="3"/>
        <v>40.000</v>
      </c>
      <c r="W10" s="21">
        <f t="shared" si="4"/>
        <v>11.5</v>
      </c>
      <c r="X10" s="4">
        <f t="shared" si="6"/>
        <v>577.0799623628851</v>
      </c>
    </row>
    <row r="11" spans="1:24" ht="12.75">
      <c r="A11" s="1" t="s">
        <v>12</v>
      </c>
      <c r="B11" s="9">
        <f ca="1">ROW()*RAND()*15000</f>
        <v>154894.3079632427</v>
      </c>
      <c r="D11" s="11"/>
      <c r="E11" s="9">
        <f t="shared" si="1"/>
        <v>1300.2332722217445</v>
      </c>
      <c r="G11" s="6"/>
      <c r="T11" s="4">
        <f t="shared" si="2"/>
        <v>0</v>
      </c>
      <c r="U11" s="4">
        <f t="shared" si="5"/>
        <v>0</v>
      </c>
      <c r="V11" s="4">
        <f t="shared" si="3"/>
      </c>
      <c r="W11" s="21">
        <f t="shared" si="4"/>
        <v>11.5</v>
      </c>
      <c r="X11" s="4">
        <f t="shared" si="6"/>
        <v>95.63524997900367</v>
      </c>
    </row>
    <row r="12" spans="20:24" ht="12.75">
      <c r="T12" s="4">
        <f t="shared" si="2"/>
        <v>0</v>
      </c>
      <c r="U12" s="4">
        <f>IF(ISNA(T12),#N/A,IF(MOD(ROW(),4)&gt;1,0,1))</f>
        <v>1</v>
      </c>
      <c r="V12" s="4">
        <f t="shared" si="3"/>
      </c>
      <c r="W12" s="21">
        <f t="shared" si="4"/>
        <v>-0.5</v>
      </c>
      <c r="X12" s="4">
        <f t="shared" si="6"/>
        <v>95.63524997900367</v>
      </c>
    </row>
    <row r="13" spans="20:24" ht="12.75">
      <c r="T13" s="4">
        <f t="shared" si="2"/>
        <v>3</v>
      </c>
      <c r="U13" s="4">
        <f>IF(ISNA(T13),#N/A,IF(MOD(ROW(),4)&gt;1,0,1))</f>
        <v>1</v>
      </c>
      <c r="V13" s="4">
        <f t="shared" si="3"/>
      </c>
      <c r="W13" s="21">
        <f t="shared" si="4"/>
        <v>-0.5</v>
      </c>
      <c r="X13" s="4">
        <f t="shared" si="6"/>
        <v>736.0219228178335</v>
      </c>
    </row>
    <row r="14" spans="20:24" ht="12.75">
      <c r="T14" s="4">
        <f t="shared" si="2"/>
        <v>3</v>
      </c>
      <c r="U14" s="4">
        <f>IF(ISNA(T14),#N/A,IF(MOD(ROW(),4)&gt;1,0,1))</f>
        <v>0</v>
      </c>
      <c r="V14" s="4" t="str">
        <f t="shared" si="3"/>
        <v>60.000</v>
      </c>
      <c r="W14" s="21">
        <f t="shared" si="4"/>
        <v>11.5</v>
      </c>
      <c r="X14" s="4">
        <f t="shared" si="6"/>
        <v>736.0219228178335</v>
      </c>
    </row>
    <row r="15" spans="2:24" ht="12.75">
      <c r="B15" s="23" t="s">
        <v>61</v>
      </c>
      <c r="T15" s="4">
        <f t="shared" si="2"/>
        <v>0</v>
      </c>
      <c r="U15" s="4">
        <f>IF(ISNA(T15),#N/A,IF(MOD(ROW(),4)&gt;1,0,1))</f>
        <v>0</v>
      </c>
      <c r="V15" s="4">
        <f t="shared" si="3"/>
      </c>
      <c r="W15" s="21">
        <f t="shared" si="4"/>
        <v>11.5</v>
      </c>
      <c r="X15" s="4">
        <f t="shared" si="6"/>
        <v>95.63524997900367</v>
      </c>
    </row>
    <row r="16" spans="2:24" ht="12.75">
      <c r="B16" s="13" t="s">
        <v>34</v>
      </c>
      <c r="C16" s="13" t="s">
        <v>35</v>
      </c>
      <c r="T16" s="4">
        <f t="shared" si="2"/>
        <v>0</v>
      </c>
      <c r="U16" s="4">
        <f>IF(ISNA(T16),#N/A,IF(MOD(ROW(),4)&gt;1,0,1))</f>
        <v>1</v>
      </c>
      <c r="V16" s="4">
        <f t="shared" si="3"/>
      </c>
      <c r="W16" s="21">
        <f t="shared" si="4"/>
        <v>-0.5</v>
      </c>
      <c r="X16" s="4">
        <f t="shared" si="6"/>
        <v>95.63524997900367</v>
      </c>
    </row>
    <row r="17" spans="2:24" ht="12.75">
      <c r="B17" t="s">
        <v>19</v>
      </c>
      <c r="C17" t="s">
        <v>27</v>
      </c>
      <c r="T17" s="4">
        <f aca="true" t="shared" si="7" ref="T17:T80">IF(INT((ROW()-1)/4)&gt;$J$2,#N/A,IF(MOD((ROW()-1),4)&gt;1,0,INT((ROW()-1)/4)))</f>
        <v>4</v>
      </c>
      <c r="U17" s="4">
        <f aca="true" t="shared" si="8" ref="U17:U80">IF(ISNA(T17),#N/A,IF(MOD(ROW(),4)&gt;1,0,1))</f>
        <v>1</v>
      </c>
      <c r="V17" s="4">
        <f aca="true" t="shared" si="9" ref="V17:V80">IF(AND(U16=1,U17=0),FIXED(X17^(1/$I$2),0),"")</f>
      </c>
      <c r="W17" s="21">
        <f aca="true" t="shared" si="10" ref="W17:W80">IF(U17=1,-0.5,$H$2+1.5)</f>
        <v>-0.5</v>
      </c>
      <c r="X17" s="4">
        <f t="shared" si="6"/>
        <v>874.689659154622</v>
      </c>
    </row>
    <row r="18" spans="3:24" ht="12.75">
      <c r="C18" t="s">
        <v>25</v>
      </c>
      <c r="T18" s="4">
        <f t="shared" si="7"/>
        <v>4</v>
      </c>
      <c r="U18" s="4">
        <f t="shared" si="8"/>
        <v>0</v>
      </c>
      <c r="V18" s="4" t="str">
        <f t="shared" si="9"/>
        <v>80.000</v>
      </c>
      <c r="W18" s="21">
        <f t="shared" si="10"/>
        <v>11.5</v>
      </c>
      <c r="X18" s="4">
        <f t="shared" si="6"/>
        <v>874.689659154622</v>
      </c>
    </row>
    <row r="19" spans="3:24" ht="12.75">
      <c r="C19" t="s">
        <v>26</v>
      </c>
      <c r="T19" s="4">
        <f t="shared" si="7"/>
        <v>0</v>
      </c>
      <c r="U19" s="4">
        <f t="shared" si="8"/>
        <v>0</v>
      </c>
      <c r="V19" s="4">
        <f t="shared" si="9"/>
      </c>
      <c r="W19" s="21">
        <f t="shared" si="10"/>
        <v>11.5</v>
      </c>
      <c r="X19" s="4">
        <f t="shared" si="6"/>
        <v>95.63524997900367</v>
      </c>
    </row>
    <row r="20" spans="2:24" ht="12.75">
      <c r="B20" t="s">
        <v>18</v>
      </c>
      <c r="C20" s="13" t="s">
        <v>29</v>
      </c>
      <c r="T20" s="4">
        <f t="shared" si="7"/>
        <v>0</v>
      </c>
      <c r="U20" s="4">
        <f t="shared" si="8"/>
        <v>1</v>
      </c>
      <c r="V20" s="4">
        <f t="shared" si="9"/>
      </c>
      <c r="W20" s="21">
        <f t="shared" si="10"/>
        <v>-0.5</v>
      </c>
      <c r="X20" s="4">
        <f t="shared" si="6"/>
        <v>95.63524997900367</v>
      </c>
    </row>
    <row r="21" spans="3:24" ht="12.75">
      <c r="C21" t="s">
        <v>28</v>
      </c>
      <c r="T21" s="4">
        <f t="shared" si="7"/>
        <v>5</v>
      </c>
      <c r="U21" s="4">
        <f t="shared" si="8"/>
        <v>1</v>
      </c>
      <c r="V21" s="4">
        <f t="shared" si="9"/>
      </c>
      <c r="W21" s="21">
        <f t="shared" si="10"/>
        <v>-0.5</v>
      </c>
      <c r="X21" s="4">
        <f t="shared" si="6"/>
        <v>999.9999999999998</v>
      </c>
    </row>
    <row r="22" spans="3:24" ht="12.75">
      <c r="C22" s="13" t="s">
        <v>32</v>
      </c>
      <c r="T22" s="4">
        <f t="shared" si="7"/>
        <v>5</v>
      </c>
      <c r="U22" s="4">
        <f t="shared" si="8"/>
        <v>0</v>
      </c>
      <c r="V22" s="4" t="str">
        <f t="shared" si="9"/>
        <v>100.000</v>
      </c>
      <c r="W22" s="21">
        <f t="shared" si="10"/>
        <v>11.5</v>
      </c>
      <c r="X22" s="4">
        <f t="shared" si="6"/>
        <v>999.9999999999998</v>
      </c>
    </row>
    <row r="23" spans="3:24" ht="12.75">
      <c r="C23" s="13" t="s">
        <v>33</v>
      </c>
      <c r="T23" s="4">
        <f t="shared" si="7"/>
        <v>0</v>
      </c>
      <c r="U23" s="4">
        <f t="shared" si="8"/>
        <v>0</v>
      </c>
      <c r="V23" s="4">
        <f t="shared" si="9"/>
      </c>
      <c r="W23" s="21">
        <f t="shared" si="10"/>
        <v>11.5</v>
      </c>
      <c r="X23" s="4">
        <f t="shared" si="6"/>
        <v>95.63524997900367</v>
      </c>
    </row>
    <row r="24" spans="2:24" ht="12.75">
      <c r="B24" s="13" t="s">
        <v>57</v>
      </c>
      <c r="C24" s="13" t="s">
        <v>58</v>
      </c>
      <c r="T24" s="4">
        <f t="shared" si="7"/>
        <v>0</v>
      </c>
      <c r="U24" s="4">
        <f t="shared" si="8"/>
        <v>1</v>
      </c>
      <c r="V24" s="4">
        <f t="shared" si="9"/>
      </c>
      <c r="W24" s="21">
        <f t="shared" si="10"/>
        <v>-0.5</v>
      </c>
      <c r="X24" s="4">
        <f t="shared" si="6"/>
        <v>95.63524997900367</v>
      </c>
    </row>
    <row r="25" spans="3:24" ht="12.75">
      <c r="C25" s="13" t="s">
        <v>59</v>
      </c>
      <c r="T25" s="4">
        <f t="shared" si="7"/>
        <v>6</v>
      </c>
      <c r="U25" s="4">
        <f t="shared" si="8"/>
        <v>1</v>
      </c>
      <c r="V25" s="4">
        <f t="shared" si="9"/>
      </c>
      <c r="W25" s="21">
        <f t="shared" si="10"/>
        <v>-0.5</v>
      </c>
      <c r="X25" s="4">
        <f t="shared" si="6"/>
        <v>1115.600621729828</v>
      </c>
    </row>
    <row r="26" spans="3:24" ht="12.75">
      <c r="C26" s="13" t="s">
        <v>60</v>
      </c>
      <c r="T26" s="4">
        <f t="shared" si="7"/>
        <v>6</v>
      </c>
      <c r="U26" s="4">
        <f t="shared" si="8"/>
        <v>0</v>
      </c>
      <c r="V26" s="4" t="str">
        <f t="shared" si="9"/>
        <v>120.000</v>
      </c>
      <c r="W26" s="21">
        <f t="shared" si="10"/>
        <v>11.5</v>
      </c>
      <c r="X26" s="4">
        <f t="shared" si="6"/>
        <v>1115.600621729828</v>
      </c>
    </row>
    <row r="27" spans="20:24" ht="12.75">
      <c r="T27" s="4">
        <f t="shared" si="7"/>
        <v>0</v>
      </c>
      <c r="U27" s="4">
        <f t="shared" si="8"/>
        <v>0</v>
      </c>
      <c r="V27" s="4">
        <f t="shared" si="9"/>
      </c>
      <c r="W27" s="21">
        <f t="shared" si="10"/>
        <v>11.5</v>
      </c>
      <c r="X27" s="4">
        <f t="shared" si="6"/>
        <v>95.63524997900367</v>
      </c>
    </row>
    <row r="28" spans="2:24" ht="12.75">
      <c r="B28" s="23" t="s">
        <v>41</v>
      </c>
      <c r="T28" s="4">
        <f t="shared" si="7"/>
        <v>0</v>
      </c>
      <c r="U28" s="4">
        <f t="shared" si="8"/>
        <v>1</v>
      </c>
      <c r="V28" s="4">
        <f t="shared" si="9"/>
      </c>
      <c r="W28" s="21">
        <f t="shared" si="10"/>
        <v>-0.5</v>
      </c>
      <c r="X28" s="4">
        <f t="shared" si="6"/>
        <v>95.63524997900367</v>
      </c>
    </row>
    <row r="29" spans="20:24" ht="12.75">
      <c r="T29" s="4">
        <f t="shared" si="7"/>
        <v>7</v>
      </c>
      <c r="U29" s="4">
        <f t="shared" si="8"/>
        <v>1</v>
      </c>
      <c r="V29" s="4">
        <f t="shared" si="9"/>
      </c>
      <c r="W29" s="21">
        <f t="shared" si="10"/>
        <v>-0.5</v>
      </c>
      <c r="X29" s="4">
        <f t="shared" si="6"/>
        <v>1223.705244744458</v>
      </c>
    </row>
    <row r="30" spans="2:24" ht="12.75">
      <c r="B30" s="13" t="s">
        <v>30</v>
      </c>
      <c r="D30" s="17" t="s">
        <v>31</v>
      </c>
      <c r="T30" s="4">
        <f t="shared" si="7"/>
        <v>7</v>
      </c>
      <c r="U30" s="4">
        <f t="shared" si="8"/>
        <v>0</v>
      </c>
      <c r="V30" s="4" t="str">
        <f t="shared" si="9"/>
        <v>140.000</v>
      </c>
      <c r="W30" s="21">
        <f t="shared" si="10"/>
        <v>11.5</v>
      </c>
      <c r="X30" s="4">
        <f t="shared" si="6"/>
        <v>1223.705244744458</v>
      </c>
    </row>
    <row r="31" spans="4:24" ht="12.75">
      <c r="D31" s="17" t="s">
        <v>36</v>
      </c>
      <c r="T31" s="4">
        <f t="shared" si="7"/>
        <v>0</v>
      </c>
      <c r="U31" s="4">
        <f t="shared" si="8"/>
        <v>0</v>
      </c>
      <c r="V31" s="4">
        <f t="shared" si="9"/>
      </c>
      <c r="W31" s="21">
        <f t="shared" si="10"/>
        <v>11.5</v>
      </c>
      <c r="X31" s="4">
        <f t="shared" si="6"/>
        <v>95.63524997900367</v>
      </c>
    </row>
    <row r="32" spans="4:24" ht="12.75">
      <c r="D32" s="17" t="s">
        <v>37</v>
      </c>
      <c r="T32" s="4">
        <f t="shared" si="7"/>
        <v>0</v>
      </c>
      <c r="U32" s="4">
        <f t="shared" si="8"/>
        <v>1</v>
      </c>
      <c r="V32" s="4">
        <f t="shared" si="9"/>
      </c>
      <c r="W32" s="21">
        <f t="shared" si="10"/>
        <v>-0.5</v>
      </c>
      <c r="X32" s="4">
        <f t="shared" si="6"/>
        <v>95.63524997900367</v>
      </c>
    </row>
    <row r="33" spans="20:24" ht="12.75">
      <c r="T33" s="4">
        <f t="shared" si="7"/>
        <v>8</v>
      </c>
      <c r="U33" s="4">
        <f t="shared" si="8"/>
        <v>1</v>
      </c>
      <c r="V33" s="4">
        <f t="shared" si="9"/>
      </c>
      <c r="W33" s="21">
        <f t="shared" si="10"/>
        <v>-0.5</v>
      </c>
      <c r="X33" s="4">
        <f t="shared" si="6"/>
        <v>1325.781606935994</v>
      </c>
    </row>
    <row r="34" spans="20:24" ht="12.75">
      <c r="T34" s="4">
        <f t="shared" si="7"/>
        <v>8</v>
      </c>
      <c r="U34" s="4">
        <f t="shared" si="8"/>
        <v>0</v>
      </c>
      <c r="V34" s="4" t="str">
        <f t="shared" si="9"/>
        <v>160.000</v>
      </c>
      <c r="W34" s="21">
        <f t="shared" si="10"/>
        <v>11.5</v>
      </c>
      <c r="X34" s="4">
        <f t="shared" si="6"/>
        <v>1325.781606935994</v>
      </c>
    </row>
    <row r="35" spans="20:24" ht="12.75">
      <c r="T35" s="4">
        <f t="shared" si="7"/>
        <v>0</v>
      </c>
      <c r="U35" s="4">
        <f t="shared" si="8"/>
        <v>0</v>
      </c>
      <c r="V35" s="4">
        <f t="shared" si="9"/>
      </c>
      <c r="W35" s="21">
        <f t="shared" si="10"/>
        <v>11.5</v>
      </c>
      <c r="X35" s="4">
        <f t="shared" si="6"/>
        <v>95.63524997900367</v>
      </c>
    </row>
    <row r="36" spans="20:24" ht="12.75">
      <c r="T36" s="4">
        <f t="shared" si="7"/>
        <v>0</v>
      </c>
      <c r="U36" s="4">
        <f t="shared" si="8"/>
        <v>1</v>
      </c>
      <c r="V36" s="4">
        <f t="shared" si="9"/>
      </c>
      <c r="W36" s="21">
        <f t="shared" si="10"/>
        <v>-0.5</v>
      </c>
      <c r="X36" s="4">
        <f t="shared" si="6"/>
        <v>95.63524997900367</v>
      </c>
    </row>
    <row r="37" spans="20:24" ht="12.75">
      <c r="T37" s="4">
        <f t="shared" si="7"/>
        <v>9</v>
      </c>
      <c r="U37" s="4">
        <f t="shared" si="8"/>
        <v>1</v>
      </c>
      <c r="V37" s="4">
        <f t="shared" si="9"/>
      </c>
      <c r="W37" s="21">
        <f t="shared" si="10"/>
        <v>-0.5</v>
      </c>
      <c r="X37" s="4">
        <f t="shared" si="6"/>
        <v>1422.8643658675862</v>
      </c>
    </row>
    <row r="38" spans="20:24" ht="12.75">
      <c r="T38" s="4">
        <f t="shared" si="7"/>
        <v>9</v>
      </c>
      <c r="U38" s="4">
        <f t="shared" si="8"/>
        <v>0</v>
      </c>
      <c r="V38" s="4" t="str">
        <f t="shared" si="9"/>
        <v>180.000</v>
      </c>
      <c r="W38" s="21">
        <f t="shared" si="10"/>
        <v>11.5</v>
      </c>
      <c r="X38" s="4">
        <f t="shared" si="6"/>
        <v>1422.8643658675862</v>
      </c>
    </row>
    <row r="39" spans="20:24" ht="12.75">
      <c r="T39" s="4">
        <f t="shared" si="7"/>
        <v>0</v>
      </c>
      <c r="U39" s="4">
        <f t="shared" si="8"/>
        <v>0</v>
      </c>
      <c r="V39" s="4">
        <f t="shared" si="9"/>
      </c>
      <c r="W39" s="21">
        <f t="shared" si="10"/>
        <v>11.5</v>
      </c>
      <c r="X39" s="4">
        <f t="shared" si="6"/>
        <v>95.63524997900367</v>
      </c>
    </row>
    <row r="40" spans="20:24" ht="12.75">
      <c r="T40" s="4">
        <f t="shared" si="7"/>
        <v>0</v>
      </c>
      <c r="U40" s="4">
        <f t="shared" si="8"/>
        <v>1</v>
      </c>
      <c r="V40" s="4">
        <f t="shared" si="9"/>
      </c>
      <c r="W40" s="21">
        <f t="shared" si="10"/>
        <v>-0.5</v>
      </c>
      <c r="X40" s="4">
        <f t="shared" si="6"/>
        <v>95.63524997900367</v>
      </c>
    </row>
    <row r="41" spans="20:24" ht="12.75">
      <c r="T41" s="4">
        <f t="shared" si="7"/>
        <v>10</v>
      </c>
      <c r="U41" s="4">
        <f t="shared" si="8"/>
        <v>1</v>
      </c>
      <c r="V41" s="4">
        <f t="shared" si="9"/>
      </c>
      <c r="W41" s="21">
        <f t="shared" si="10"/>
        <v>-0.5</v>
      </c>
      <c r="X41" s="4">
        <f t="shared" si="6"/>
        <v>1515.7165665103978</v>
      </c>
    </row>
    <row r="42" spans="20:24" ht="12.75">
      <c r="T42" s="4">
        <f t="shared" si="7"/>
        <v>10</v>
      </c>
      <c r="U42" s="4">
        <f t="shared" si="8"/>
        <v>0</v>
      </c>
      <c r="V42" s="4" t="str">
        <f t="shared" si="9"/>
        <v>200.000</v>
      </c>
      <c r="W42" s="21">
        <f t="shared" si="10"/>
        <v>11.5</v>
      </c>
      <c r="X42" s="4">
        <f t="shared" si="6"/>
        <v>1515.7165665103978</v>
      </c>
    </row>
    <row r="43" spans="20:24" ht="12.75">
      <c r="T43" s="4">
        <f t="shared" si="7"/>
        <v>0</v>
      </c>
      <c r="U43" s="4">
        <f t="shared" si="8"/>
        <v>0</v>
      </c>
      <c r="V43" s="4">
        <f t="shared" si="9"/>
      </c>
      <c r="W43" s="21">
        <f t="shared" si="10"/>
        <v>11.5</v>
      </c>
      <c r="X43" s="4">
        <f t="shared" si="6"/>
        <v>95.63524997900367</v>
      </c>
    </row>
    <row r="44" spans="20:24" ht="12.75">
      <c r="T44" s="4">
        <f t="shared" si="7"/>
        <v>0</v>
      </c>
      <c r="U44" s="4">
        <f t="shared" si="8"/>
        <v>1</v>
      </c>
      <c r="V44" s="4">
        <f t="shared" si="9"/>
      </c>
      <c r="W44" s="21">
        <f t="shared" si="10"/>
        <v>-0.5</v>
      </c>
      <c r="X44" s="4">
        <f t="shared" si="6"/>
        <v>95.63524997900367</v>
      </c>
    </row>
    <row r="45" spans="20:24" ht="12.75">
      <c r="T45" s="4" t="e">
        <f t="shared" si="7"/>
        <v>#N/A</v>
      </c>
      <c r="U45" s="4" t="e">
        <f t="shared" si="8"/>
        <v>#N/A</v>
      </c>
      <c r="V45" s="4" t="e">
        <f t="shared" si="9"/>
        <v>#N/A</v>
      </c>
      <c r="W45" s="21" t="e">
        <f t="shared" si="10"/>
        <v>#N/A</v>
      </c>
      <c r="X45" s="4" t="e">
        <f t="shared" si="6"/>
        <v>#N/A</v>
      </c>
    </row>
    <row r="46" spans="20:24" ht="12.75">
      <c r="T46" s="4" t="e">
        <f t="shared" si="7"/>
        <v>#N/A</v>
      </c>
      <c r="U46" s="4" t="e">
        <f t="shared" si="8"/>
        <v>#N/A</v>
      </c>
      <c r="V46" s="4" t="e">
        <f t="shared" si="9"/>
        <v>#N/A</v>
      </c>
      <c r="W46" s="21" t="e">
        <f t="shared" si="10"/>
        <v>#N/A</v>
      </c>
      <c r="X46" s="4" t="e">
        <f t="shared" si="6"/>
        <v>#N/A</v>
      </c>
    </row>
    <row r="47" spans="20:24" ht="12.75">
      <c r="T47" s="4" t="e">
        <f t="shared" si="7"/>
        <v>#N/A</v>
      </c>
      <c r="U47" s="4" t="e">
        <f t="shared" si="8"/>
        <v>#N/A</v>
      </c>
      <c r="V47" s="4" t="e">
        <f t="shared" si="9"/>
        <v>#N/A</v>
      </c>
      <c r="W47" s="21" t="e">
        <f t="shared" si="10"/>
        <v>#N/A</v>
      </c>
      <c r="X47" s="4" t="e">
        <f t="shared" si="6"/>
        <v>#N/A</v>
      </c>
    </row>
    <row r="48" spans="20:24" ht="12.75">
      <c r="T48" s="4" t="e">
        <f t="shared" si="7"/>
        <v>#N/A</v>
      </c>
      <c r="U48" s="4" t="e">
        <f t="shared" si="8"/>
        <v>#N/A</v>
      </c>
      <c r="V48" s="4" t="e">
        <f t="shared" si="9"/>
        <v>#N/A</v>
      </c>
      <c r="W48" s="21" t="e">
        <f t="shared" si="10"/>
        <v>#N/A</v>
      </c>
      <c r="X48" s="4" t="e">
        <f t="shared" si="6"/>
        <v>#N/A</v>
      </c>
    </row>
    <row r="49" spans="20:24" ht="12.75">
      <c r="T49" s="4" t="e">
        <f t="shared" si="7"/>
        <v>#N/A</v>
      </c>
      <c r="U49" s="4" t="e">
        <f t="shared" si="8"/>
        <v>#N/A</v>
      </c>
      <c r="V49" s="4" t="e">
        <f t="shared" si="9"/>
        <v>#N/A</v>
      </c>
      <c r="W49" s="21" t="e">
        <f t="shared" si="10"/>
        <v>#N/A</v>
      </c>
      <c r="X49" s="4" t="e">
        <f t="shared" si="6"/>
        <v>#N/A</v>
      </c>
    </row>
    <row r="50" spans="4:24" ht="12.75">
      <c r="D50" s="10"/>
      <c r="T50" s="4" t="e">
        <f t="shared" si="7"/>
        <v>#N/A</v>
      </c>
      <c r="U50" s="4" t="e">
        <f t="shared" si="8"/>
        <v>#N/A</v>
      </c>
      <c r="V50" s="4" t="e">
        <f t="shared" si="9"/>
        <v>#N/A</v>
      </c>
      <c r="W50" s="21" t="e">
        <f t="shared" si="10"/>
        <v>#N/A</v>
      </c>
      <c r="X50" s="4" t="e">
        <f t="shared" si="6"/>
        <v>#N/A</v>
      </c>
    </row>
    <row r="51" spans="20:24" ht="12.75">
      <c r="T51" s="4" t="e">
        <f t="shared" si="7"/>
        <v>#N/A</v>
      </c>
      <c r="U51" s="4" t="e">
        <f t="shared" si="8"/>
        <v>#N/A</v>
      </c>
      <c r="V51" s="4" t="e">
        <f t="shared" si="9"/>
        <v>#N/A</v>
      </c>
      <c r="W51" s="21" t="e">
        <f t="shared" si="10"/>
        <v>#N/A</v>
      </c>
      <c r="X51" s="4" t="e">
        <f t="shared" si="6"/>
        <v>#N/A</v>
      </c>
    </row>
    <row r="52" spans="20:24" ht="12.75">
      <c r="T52" s="4" t="e">
        <f t="shared" si="7"/>
        <v>#N/A</v>
      </c>
      <c r="U52" s="4" t="e">
        <f t="shared" si="8"/>
        <v>#N/A</v>
      </c>
      <c r="V52" s="4" t="e">
        <f t="shared" si="9"/>
        <v>#N/A</v>
      </c>
      <c r="W52" s="21" t="e">
        <f t="shared" si="10"/>
        <v>#N/A</v>
      </c>
      <c r="X52" s="4" t="e">
        <f t="shared" si="6"/>
        <v>#N/A</v>
      </c>
    </row>
    <row r="53" spans="20:24" ht="12.75">
      <c r="T53" s="4" t="e">
        <f t="shared" si="7"/>
        <v>#N/A</v>
      </c>
      <c r="U53" s="4" t="e">
        <f t="shared" si="8"/>
        <v>#N/A</v>
      </c>
      <c r="V53" s="4" t="e">
        <f t="shared" si="9"/>
        <v>#N/A</v>
      </c>
      <c r="W53" s="21" t="e">
        <f t="shared" si="10"/>
        <v>#N/A</v>
      </c>
      <c r="X53" s="4" t="e">
        <f t="shared" si="6"/>
        <v>#N/A</v>
      </c>
    </row>
    <row r="54" spans="20:24" ht="12.75">
      <c r="T54" s="4" t="e">
        <f t="shared" si="7"/>
        <v>#N/A</v>
      </c>
      <c r="U54" s="4" t="e">
        <f t="shared" si="8"/>
        <v>#N/A</v>
      </c>
      <c r="V54" s="4" t="e">
        <f t="shared" si="9"/>
        <v>#N/A</v>
      </c>
      <c r="W54" s="21" t="e">
        <f t="shared" si="10"/>
        <v>#N/A</v>
      </c>
      <c r="X54" s="4" t="e">
        <f t="shared" si="6"/>
        <v>#N/A</v>
      </c>
    </row>
    <row r="55" spans="20:24" ht="12.75">
      <c r="T55" s="4" t="e">
        <f t="shared" si="7"/>
        <v>#N/A</v>
      </c>
      <c r="U55" s="4" t="e">
        <f t="shared" si="8"/>
        <v>#N/A</v>
      </c>
      <c r="V55" s="4" t="e">
        <f t="shared" si="9"/>
        <v>#N/A</v>
      </c>
      <c r="W55" s="21" t="e">
        <f t="shared" si="10"/>
        <v>#N/A</v>
      </c>
      <c r="X55" s="4" t="e">
        <f t="shared" si="6"/>
        <v>#N/A</v>
      </c>
    </row>
    <row r="56" spans="20:24" ht="12.75">
      <c r="T56" s="4" t="e">
        <f t="shared" si="7"/>
        <v>#N/A</v>
      </c>
      <c r="U56" s="4" t="e">
        <f t="shared" si="8"/>
        <v>#N/A</v>
      </c>
      <c r="V56" s="4" t="e">
        <f t="shared" si="9"/>
        <v>#N/A</v>
      </c>
      <c r="W56" s="21" t="e">
        <f t="shared" si="10"/>
        <v>#N/A</v>
      </c>
      <c r="X56" s="4" t="e">
        <f t="shared" si="6"/>
        <v>#N/A</v>
      </c>
    </row>
    <row r="57" spans="20:24" ht="12.75">
      <c r="T57" s="4" t="e">
        <f t="shared" si="7"/>
        <v>#N/A</v>
      </c>
      <c r="U57" s="4" t="e">
        <f t="shared" si="8"/>
        <v>#N/A</v>
      </c>
      <c r="V57" s="4" t="e">
        <f t="shared" si="9"/>
        <v>#N/A</v>
      </c>
      <c r="W57" s="21" t="e">
        <f t="shared" si="10"/>
        <v>#N/A</v>
      </c>
      <c r="X57" s="4" t="e">
        <f t="shared" si="6"/>
        <v>#N/A</v>
      </c>
    </row>
    <row r="58" spans="20:24" ht="12.75">
      <c r="T58" s="4" t="e">
        <f t="shared" si="7"/>
        <v>#N/A</v>
      </c>
      <c r="U58" s="4" t="e">
        <f t="shared" si="8"/>
        <v>#N/A</v>
      </c>
      <c r="V58" s="4" t="e">
        <f t="shared" si="9"/>
        <v>#N/A</v>
      </c>
      <c r="W58" s="21" t="e">
        <f t="shared" si="10"/>
        <v>#N/A</v>
      </c>
      <c r="X58" s="4" t="e">
        <f t="shared" si="6"/>
        <v>#N/A</v>
      </c>
    </row>
    <row r="59" spans="20:24" ht="12.75">
      <c r="T59" s="4" t="e">
        <f t="shared" si="7"/>
        <v>#N/A</v>
      </c>
      <c r="U59" s="4" t="e">
        <f t="shared" si="8"/>
        <v>#N/A</v>
      </c>
      <c r="V59" s="4" t="e">
        <f t="shared" si="9"/>
        <v>#N/A</v>
      </c>
      <c r="W59" s="21" t="e">
        <f t="shared" si="10"/>
        <v>#N/A</v>
      </c>
      <c r="X59" s="4" t="e">
        <f t="shared" si="6"/>
        <v>#N/A</v>
      </c>
    </row>
    <row r="60" spans="20:24" ht="12.75">
      <c r="T60" s="4" t="e">
        <f t="shared" si="7"/>
        <v>#N/A</v>
      </c>
      <c r="U60" s="4" t="e">
        <f t="shared" si="8"/>
        <v>#N/A</v>
      </c>
      <c r="V60" s="4" t="e">
        <f t="shared" si="9"/>
        <v>#N/A</v>
      </c>
      <c r="W60" s="21" t="e">
        <f t="shared" si="10"/>
        <v>#N/A</v>
      </c>
      <c r="X60" s="4" t="e">
        <f t="shared" si="6"/>
        <v>#N/A</v>
      </c>
    </row>
    <row r="61" spans="20:24" ht="12.75">
      <c r="T61" s="4" t="e">
        <f t="shared" si="7"/>
        <v>#N/A</v>
      </c>
      <c r="U61" s="4" t="e">
        <f t="shared" si="8"/>
        <v>#N/A</v>
      </c>
      <c r="V61" s="4" t="e">
        <f t="shared" si="9"/>
        <v>#N/A</v>
      </c>
      <c r="W61" s="21" t="e">
        <f t="shared" si="10"/>
        <v>#N/A</v>
      </c>
      <c r="X61" s="4" t="e">
        <f t="shared" si="6"/>
        <v>#N/A</v>
      </c>
    </row>
    <row r="62" spans="20:24" ht="12.75">
      <c r="T62" s="4" t="e">
        <f t="shared" si="7"/>
        <v>#N/A</v>
      </c>
      <c r="U62" s="4" t="e">
        <f t="shared" si="8"/>
        <v>#N/A</v>
      </c>
      <c r="V62" s="4" t="e">
        <f t="shared" si="9"/>
        <v>#N/A</v>
      </c>
      <c r="W62" s="21" t="e">
        <f t="shared" si="10"/>
        <v>#N/A</v>
      </c>
      <c r="X62" s="4" t="e">
        <f t="shared" si="6"/>
        <v>#N/A</v>
      </c>
    </row>
    <row r="63" spans="20:24" ht="12.75">
      <c r="T63" s="4" t="e">
        <f t="shared" si="7"/>
        <v>#N/A</v>
      </c>
      <c r="U63" s="4" t="e">
        <f t="shared" si="8"/>
        <v>#N/A</v>
      </c>
      <c r="V63" s="4" t="e">
        <f t="shared" si="9"/>
        <v>#N/A</v>
      </c>
      <c r="W63" s="21" t="e">
        <f t="shared" si="10"/>
        <v>#N/A</v>
      </c>
      <c r="X63" s="4" t="e">
        <f t="shared" si="6"/>
        <v>#N/A</v>
      </c>
    </row>
    <row r="64" spans="20:24" ht="12.75">
      <c r="T64" s="4" t="e">
        <f t="shared" si="7"/>
        <v>#N/A</v>
      </c>
      <c r="U64" s="4" t="e">
        <f t="shared" si="8"/>
        <v>#N/A</v>
      </c>
      <c r="V64" s="4" t="e">
        <f t="shared" si="9"/>
        <v>#N/A</v>
      </c>
      <c r="W64" s="21" t="e">
        <f t="shared" si="10"/>
        <v>#N/A</v>
      </c>
      <c r="X64" s="4" t="e">
        <f t="shared" si="6"/>
        <v>#N/A</v>
      </c>
    </row>
    <row r="65" spans="20:24" ht="12.75">
      <c r="T65" s="4" t="e">
        <f t="shared" si="7"/>
        <v>#N/A</v>
      </c>
      <c r="U65" s="4" t="e">
        <f t="shared" si="8"/>
        <v>#N/A</v>
      </c>
      <c r="V65" s="4" t="e">
        <f t="shared" si="9"/>
        <v>#N/A</v>
      </c>
      <c r="W65" s="21" t="e">
        <f t="shared" si="10"/>
        <v>#N/A</v>
      </c>
      <c r="X65" s="4" t="e">
        <f t="shared" si="6"/>
        <v>#N/A</v>
      </c>
    </row>
    <row r="66" spans="20:24" ht="12.75">
      <c r="T66" s="4" t="e">
        <f t="shared" si="7"/>
        <v>#N/A</v>
      </c>
      <c r="U66" s="4" t="e">
        <f t="shared" si="8"/>
        <v>#N/A</v>
      </c>
      <c r="V66" s="4" t="e">
        <f t="shared" si="9"/>
        <v>#N/A</v>
      </c>
      <c r="W66" s="21" t="e">
        <f t="shared" si="10"/>
        <v>#N/A</v>
      </c>
      <c r="X66" s="4" t="e">
        <f t="shared" si="6"/>
        <v>#N/A</v>
      </c>
    </row>
    <row r="67" spans="20:24" ht="12.75">
      <c r="T67" s="4" t="e">
        <f t="shared" si="7"/>
        <v>#N/A</v>
      </c>
      <c r="U67" s="4" t="e">
        <f t="shared" si="8"/>
        <v>#N/A</v>
      </c>
      <c r="V67" s="4" t="e">
        <f t="shared" si="9"/>
        <v>#N/A</v>
      </c>
      <c r="W67" s="21" t="e">
        <f t="shared" si="10"/>
        <v>#N/A</v>
      </c>
      <c r="X67" s="4" t="e">
        <f aca="true" t="shared" si="11" ref="X67:X101">IF(T67=0,($K$2/$J$2*$L$2)^$I$2,($K$2/$J$2*T67)^$I$2)</f>
        <v>#N/A</v>
      </c>
    </row>
    <row r="68" spans="20:24" ht="12.75">
      <c r="T68" s="4" t="e">
        <f t="shared" si="7"/>
        <v>#N/A</v>
      </c>
      <c r="U68" s="4" t="e">
        <f t="shared" si="8"/>
        <v>#N/A</v>
      </c>
      <c r="V68" s="4" t="e">
        <f t="shared" si="9"/>
        <v>#N/A</v>
      </c>
      <c r="W68" s="21" t="e">
        <f t="shared" si="10"/>
        <v>#N/A</v>
      </c>
      <c r="X68" s="4" t="e">
        <f t="shared" si="11"/>
        <v>#N/A</v>
      </c>
    </row>
    <row r="69" spans="20:24" ht="12.75">
      <c r="T69" s="4" t="e">
        <f t="shared" si="7"/>
        <v>#N/A</v>
      </c>
      <c r="U69" s="4" t="e">
        <f t="shared" si="8"/>
        <v>#N/A</v>
      </c>
      <c r="V69" s="4" t="e">
        <f t="shared" si="9"/>
        <v>#N/A</v>
      </c>
      <c r="W69" s="21" t="e">
        <f t="shared" si="10"/>
        <v>#N/A</v>
      </c>
      <c r="X69" s="4" t="e">
        <f t="shared" si="11"/>
        <v>#N/A</v>
      </c>
    </row>
    <row r="70" spans="20:24" ht="12.75">
      <c r="T70" s="4" t="e">
        <f t="shared" si="7"/>
        <v>#N/A</v>
      </c>
      <c r="U70" s="4" t="e">
        <f t="shared" si="8"/>
        <v>#N/A</v>
      </c>
      <c r="V70" s="4" t="e">
        <f t="shared" si="9"/>
        <v>#N/A</v>
      </c>
      <c r="W70" s="21" t="e">
        <f t="shared" si="10"/>
        <v>#N/A</v>
      </c>
      <c r="X70" s="4" t="e">
        <f t="shared" si="11"/>
        <v>#N/A</v>
      </c>
    </row>
    <row r="71" spans="20:24" ht="12.75">
      <c r="T71" s="4" t="e">
        <f t="shared" si="7"/>
        <v>#N/A</v>
      </c>
      <c r="U71" s="4" t="e">
        <f t="shared" si="8"/>
        <v>#N/A</v>
      </c>
      <c r="V71" s="4" t="e">
        <f t="shared" si="9"/>
        <v>#N/A</v>
      </c>
      <c r="W71" s="21" t="e">
        <f t="shared" si="10"/>
        <v>#N/A</v>
      </c>
      <c r="X71" s="4" t="e">
        <f t="shared" si="11"/>
        <v>#N/A</v>
      </c>
    </row>
    <row r="72" spans="20:24" ht="12.75">
      <c r="T72" s="4" t="e">
        <f t="shared" si="7"/>
        <v>#N/A</v>
      </c>
      <c r="U72" s="4" t="e">
        <f t="shared" si="8"/>
        <v>#N/A</v>
      </c>
      <c r="V72" s="4" t="e">
        <f t="shared" si="9"/>
        <v>#N/A</v>
      </c>
      <c r="W72" s="21" t="e">
        <f t="shared" si="10"/>
        <v>#N/A</v>
      </c>
      <c r="X72" s="4" t="e">
        <f t="shared" si="11"/>
        <v>#N/A</v>
      </c>
    </row>
    <row r="73" spans="20:24" ht="12.75">
      <c r="T73" s="4" t="e">
        <f t="shared" si="7"/>
        <v>#N/A</v>
      </c>
      <c r="U73" s="4" t="e">
        <f t="shared" si="8"/>
        <v>#N/A</v>
      </c>
      <c r="V73" s="4" t="e">
        <f t="shared" si="9"/>
        <v>#N/A</v>
      </c>
      <c r="W73" s="21" t="e">
        <f t="shared" si="10"/>
        <v>#N/A</v>
      </c>
      <c r="X73" s="4" t="e">
        <f t="shared" si="11"/>
        <v>#N/A</v>
      </c>
    </row>
    <row r="74" spans="20:24" ht="12.75">
      <c r="T74" s="4" t="e">
        <f t="shared" si="7"/>
        <v>#N/A</v>
      </c>
      <c r="U74" s="4" t="e">
        <f t="shared" si="8"/>
        <v>#N/A</v>
      </c>
      <c r="V74" s="4" t="e">
        <f t="shared" si="9"/>
        <v>#N/A</v>
      </c>
      <c r="W74" s="21" t="e">
        <f t="shared" si="10"/>
        <v>#N/A</v>
      </c>
      <c r="X74" s="4" t="e">
        <f t="shared" si="11"/>
        <v>#N/A</v>
      </c>
    </row>
    <row r="75" spans="20:24" ht="12.75">
      <c r="T75" s="4" t="e">
        <f t="shared" si="7"/>
        <v>#N/A</v>
      </c>
      <c r="U75" s="4" t="e">
        <f t="shared" si="8"/>
        <v>#N/A</v>
      </c>
      <c r="V75" s="4" t="e">
        <f t="shared" si="9"/>
        <v>#N/A</v>
      </c>
      <c r="W75" s="21" t="e">
        <f t="shared" si="10"/>
        <v>#N/A</v>
      </c>
      <c r="X75" s="4" t="e">
        <f t="shared" si="11"/>
        <v>#N/A</v>
      </c>
    </row>
    <row r="76" spans="20:24" ht="12.75">
      <c r="T76" s="4" t="e">
        <f t="shared" si="7"/>
        <v>#N/A</v>
      </c>
      <c r="U76" s="4" t="e">
        <f t="shared" si="8"/>
        <v>#N/A</v>
      </c>
      <c r="V76" s="4" t="e">
        <f t="shared" si="9"/>
        <v>#N/A</v>
      </c>
      <c r="W76" s="21" t="e">
        <f t="shared" si="10"/>
        <v>#N/A</v>
      </c>
      <c r="X76" s="4" t="e">
        <f t="shared" si="11"/>
        <v>#N/A</v>
      </c>
    </row>
    <row r="77" spans="20:24" ht="12.75">
      <c r="T77" s="4" t="e">
        <f t="shared" si="7"/>
        <v>#N/A</v>
      </c>
      <c r="U77" s="4" t="e">
        <f t="shared" si="8"/>
        <v>#N/A</v>
      </c>
      <c r="V77" s="4" t="e">
        <f t="shared" si="9"/>
        <v>#N/A</v>
      </c>
      <c r="W77" s="21" t="e">
        <f t="shared" si="10"/>
        <v>#N/A</v>
      </c>
      <c r="X77" s="4" t="e">
        <f t="shared" si="11"/>
        <v>#N/A</v>
      </c>
    </row>
    <row r="78" spans="20:24" ht="12.75">
      <c r="T78" s="4" t="e">
        <f t="shared" si="7"/>
        <v>#N/A</v>
      </c>
      <c r="U78" s="4" t="e">
        <f t="shared" si="8"/>
        <v>#N/A</v>
      </c>
      <c r="V78" s="4" t="e">
        <f t="shared" si="9"/>
        <v>#N/A</v>
      </c>
      <c r="W78" s="21" t="e">
        <f t="shared" si="10"/>
        <v>#N/A</v>
      </c>
      <c r="X78" s="4" t="e">
        <f t="shared" si="11"/>
        <v>#N/A</v>
      </c>
    </row>
    <row r="79" spans="20:24" ht="12.75">
      <c r="T79" s="4" t="e">
        <f t="shared" si="7"/>
        <v>#N/A</v>
      </c>
      <c r="U79" s="4" t="e">
        <f t="shared" si="8"/>
        <v>#N/A</v>
      </c>
      <c r="V79" s="4" t="e">
        <f t="shared" si="9"/>
        <v>#N/A</v>
      </c>
      <c r="W79" s="21" t="e">
        <f t="shared" si="10"/>
        <v>#N/A</v>
      </c>
      <c r="X79" s="4" t="e">
        <f t="shared" si="11"/>
        <v>#N/A</v>
      </c>
    </row>
    <row r="80" spans="20:24" ht="12.75">
      <c r="T80" s="4" t="e">
        <f t="shared" si="7"/>
        <v>#N/A</v>
      </c>
      <c r="U80" s="4" t="e">
        <f t="shared" si="8"/>
        <v>#N/A</v>
      </c>
      <c r="V80" s="4" t="e">
        <f t="shared" si="9"/>
        <v>#N/A</v>
      </c>
      <c r="W80" s="21" t="e">
        <f t="shared" si="10"/>
        <v>#N/A</v>
      </c>
      <c r="X80" s="4" t="e">
        <f t="shared" si="11"/>
        <v>#N/A</v>
      </c>
    </row>
    <row r="81" spans="20:24" ht="12.75">
      <c r="T81" s="4" t="e">
        <f aca="true" t="shared" si="12" ref="T81:T101">IF(INT((ROW()-1)/4)&gt;$J$2,#N/A,IF(MOD((ROW()-1),4)&gt;1,0,INT((ROW()-1)/4)))</f>
        <v>#N/A</v>
      </c>
      <c r="U81" s="4" t="e">
        <f aca="true" t="shared" si="13" ref="U81:U101">IF(ISNA(T81),#N/A,IF(MOD(ROW(),4)&gt;1,0,1))</f>
        <v>#N/A</v>
      </c>
      <c r="V81" s="4" t="e">
        <f aca="true" t="shared" si="14" ref="V81:V101">IF(AND(U80=1,U81=0),FIXED(X81^(1/$I$2),0),"")</f>
        <v>#N/A</v>
      </c>
      <c r="W81" s="21" t="e">
        <f aca="true" t="shared" si="15" ref="W81:W101">IF(U81=1,-0.5,$H$2+1.5)</f>
        <v>#N/A</v>
      </c>
      <c r="X81" s="4" t="e">
        <f t="shared" si="11"/>
        <v>#N/A</v>
      </c>
    </row>
    <row r="82" spans="20:24" ht="12.75">
      <c r="T82" s="4" t="e">
        <f t="shared" si="12"/>
        <v>#N/A</v>
      </c>
      <c r="U82" s="4" t="e">
        <f t="shared" si="13"/>
        <v>#N/A</v>
      </c>
      <c r="V82" s="4" t="e">
        <f t="shared" si="14"/>
        <v>#N/A</v>
      </c>
      <c r="W82" s="21" t="e">
        <f t="shared" si="15"/>
        <v>#N/A</v>
      </c>
      <c r="X82" s="4" t="e">
        <f t="shared" si="11"/>
        <v>#N/A</v>
      </c>
    </row>
    <row r="83" spans="20:24" ht="12.75">
      <c r="T83" s="4" t="e">
        <f t="shared" si="12"/>
        <v>#N/A</v>
      </c>
      <c r="U83" s="4" t="e">
        <f t="shared" si="13"/>
        <v>#N/A</v>
      </c>
      <c r="V83" s="4" t="e">
        <f t="shared" si="14"/>
        <v>#N/A</v>
      </c>
      <c r="W83" s="21" t="e">
        <f t="shared" si="15"/>
        <v>#N/A</v>
      </c>
      <c r="X83" s="4" t="e">
        <f t="shared" si="11"/>
        <v>#N/A</v>
      </c>
    </row>
    <row r="84" spans="20:24" ht="12.75">
      <c r="T84" s="4" t="e">
        <f t="shared" si="12"/>
        <v>#N/A</v>
      </c>
      <c r="U84" s="4" t="e">
        <f t="shared" si="13"/>
        <v>#N/A</v>
      </c>
      <c r="V84" s="4" t="e">
        <f t="shared" si="14"/>
        <v>#N/A</v>
      </c>
      <c r="W84" s="21" t="e">
        <f t="shared" si="15"/>
        <v>#N/A</v>
      </c>
      <c r="X84" s="4" t="e">
        <f t="shared" si="11"/>
        <v>#N/A</v>
      </c>
    </row>
    <row r="85" spans="20:24" ht="12.75">
      <c r="T85" s="4" t="e">
        <f t="shared" si="12"/>
        <v>#N/A</v>
      </c>
      <c r="U85" s="4" t="e">
        <f t="shared" si="13"/>
        <v>#N/A</v>
      </c>
      <c r="V85" s="4" t="e">
        <f t="shared" si="14"/>
        <v>#N/A</v>
      </c>
      <c r="W85" s="21" t="e">
        <f t="shared" si="15"/>
        <v>#N/A</v>
      </c>
      <c r="X85" s="4" t="e">
        <f t="shared" si="11"/>
        <v>#N/A</v>
      </c>
    </row>
    <row r="86" spans="20:24" ht="12.75">
      <c r="T86" s="4" t="e">
        <f t="shared" si="12"/>
        <v>#N/A</v>
      </c>
      <c r="U86" s="4" t="e">
        <f t="shared" si="13"/>
        <v>#N/A</v>
      </c>
      <c r="V86" s="4" t="e">
        <f t="shared" si="14"/>
        <v>#N/A</v>
      </c>
      <c r="W86" s="21" t="e">
        <f t="shared" si="15"/>
        <v>#N/A</v>
      </c>
      <c r="X86" s="4" t="e">
        <f t="shared" si="11"/>
        <v>#N/A</v>
      </c>
    </row>
    <row r="87" spans="20:24" ht="12.75">
      <c r="T87" s="4" t="e">
        <f t="shared" si="12"/>
        <v>#N/A</v>
      </c>
      <c r="U87" s="4" t="e">
        <f t="shared" si="13"/>
        <v>#N/A</v>
      </c>
      <c r="V87" s="4" t="e">
        <f t="shared" si="14"/>
        <v>#N/A</v>
      </c>
      <c r="W87" s="21" t="e">
        <f t="shared" si="15"/>
        <v>#N/A</v>
      </c>
      <c r="X87" s="4" t="e">
        <f t="shared" si="11"/>
        <v>#N/A</v>
      </c>
    </row>
    <row r="88" spans="20:24" ht="12.75">
      <c r="T88" s="4" t="e">
        <f t="shared" si="12"/>
        <v>#N/A</v>
      </c>
      <c r="U88" s="4" t="e">
        <f t="shared" si="13"/>
        <v>#N/A</v>
      </c>
      <c r="V88" s="4" t="e">
        <f t="shared" si="14"/>
        <v>#N/A</v>
      </c>
      <c r="W88" s="21" t="e">
        <f t="shared" si="15"/>
        <v>#N/A</v>
      </c>
      <c r="X88" s="4" t="e">
        <f t="shared" si="11"/>
        <v>#N/A</v>
      </c>
    </row>
    <row r="89" spans="20:24" ht="12.75">
      <c r="T89" s="4" t="e">
        <f t="shared" si="12"/>
        <v>#N/A</v>
      </c>
      <c r="U89" s="4" t="e">
        <f t="shared" si="13"/>
        <v>#N/A</v>
      </c>
      <c r="V89" s="4" t="e">
        <f t="shared" si="14"/>
        <v>#N/A</v>
      </c>
      <c r="W89" s="21" t="e">
        <f t="shared" si="15"/>
        <v>#N/A</v>
      </c>
      <c r="X89" s="4" t="e">
        <f t="shared" si="11"/>
        <v>#N/A</v>
      </c>
    </row>
    <row r="90" spans="20:24" ht="12.75">
      <c r="T90" s="4" t="e">
        <f t="shared" si="12"/>
        <v>#N/A</v>
      </c>
      <c r="U90" s="4" t="e">
        <f t="shared" si="13"/>
        <v>#N/A</v>
      </c>
      <c r="V90" s="4" t="e">
        <f t="shared" si="14"/>
        <v>#N/A</v>
      </c>
      <c r="W90" s="21" t="e">
        <f t="shared" si="15"/>
        <v>#N/A</v>
      </c>
      <c r="X90" s="4" t="e">
        <f t="shared" si="11"/>
        <v>#N/A</v>
      </c>
    </row>
    <row r="91" spans="20:24" ht="12.75">
      <c r="T91" s="4" t="e">
        <f t="shared" si="12"/>
        <v>#N/A</v>
      </c>
      <c r="U91" s="4" t="e">
        <f t="shared" si="13"/>
        <v>#N/A</v>
      </c>
      <c r="V91" s="4" t="e">
        <f t="shared" si="14"/>
        <v>#N/A</v>
      </c>
      <c r="W91" s="21" t="e">
        <f t="shared" si="15"/>
        <v>#N/A</v>
      </c>
      <c r="X91" s="4" t="e">
        <f t="shared" si="11"/>
        <v>#N/A</v>
      </c>
    </row>
    <row r="92" spans="20:24" ht="12.75">
      <c r="T92" s="4" t="e">
        <f t="shared" si="12"/>
        <v>#N/A</v>
      </c>
      <c r="U92" s="4" t="e">
        <f t="shared" si="13"/>
        <v>#N/A</v>
      </c>
      <c r="V92" s="4" t="e">
        <f t="shared" si="14"/>
        <v>#N/A</v>
      </c>
      <c r="W92" s="21" t="e">
        <f t="shared" si="15"/>
        <v>#N/A</v>
      </c>
      <c r="X92" s="4" t="e">
        <f t="shared" si="11"/>
        <v>#N/A</v>
      </c>
    </row>
    <row r="93" spans="20:24" ht="12.75">
      <c r="T93" s="4" t="e">
        <f t="shared" si="12"/>
        <v>#N/A</v>
      </c>
      <c r="U93" s="4" t="e">
        <f t="shared" si="13"/>
        <v>#N/A</v>
      </c>
      <c r="V93" s="4" t="e">
        <f t="shared" si="14"/>
        <v>#N/A</v>
      </c>
      <c r="W93" s="21" t="e">
        <f t="shared" si="15"/>
        <v>#N/A</v>
      </c>
      <c r="X93" s="4" t="e">
        <f t="shared" si="11"/>
        <v>#N/A</v>
      </c>
    </row>
    <row r="94" spans="20:24" ht="12.75">
      <c r="T94" s="4" t="e">
        <f t="shared" si="12"/>
        <v>#N/A</v>
      </c>
      <c r="U94" s="4" t="e">
        <f t="shared" si="13"/>
        <v>#N/A</v>
      </c>
      <c r="V94" s="4" t="e">
        <f t="shared" si="14"/>
        <v>#N/A</v>
      </c>
      <c r="W94" s="21" t="e">
        <f t="shared" si="15"/>
        <v>#N/A</v>
      </c>
      <c r="X94" s="4" t="e">
        <f t="shared" si="11"/>
        <v>#N/A</v>
      </c>
    </row>
    <row r="95" spans="20:24" ht="12.75">
      <c r="T95" s="4" t="e">
        <f t="shared" si="12"/>
        <v>#N/A</v>
      </c>
      <c r="U95" s="4" t="e">
        <f t="shared" si="13"/>
        <v>#N/A</v>
      </c>
      <c r="V95" s="4" t="e">
        <f t="shared" si="14"/>
        <v>#N/A</v>
      </c>
      <c r="W95" s="21" t="e">
        <f t="shared" si="15"/>
        <v>#N/A</v>
      </c>
      <c r="X95" s="4" t="e">
        <f t="shared" si="11"/>
        <v>#N/A</v>
      </c>
    </row>
    <row r="96" spans="20:24" ht="12.75">
      <c r="T96" s="4" t="e">
        <f t="shared" si="12"/>
        <v>#N/A</v>
      </c>
      <c r="U96" s="4" t="e">
        <f t="shared" si="13"/>
        <v>#N/A</v>
      </c>
      <c r="V96" s="4" t="e">
        <f t="shared" si="14"/>
        <v>#N/A</v>
      </c>
      <c r="W96" s="21" t="e">
        <f t="shared" si="15"/>
        <v>#N/A</v>
      </c>
      <c r="X96" s="4" t="e">
        <f t="shared" si="11"/>
        <v>#N/A</v>
      </c>
    </row>
    <row r="97" spans="20:24" ht="12.75">
      <c r="T97" s="4" t="e">
        <f t="shared" si="12"/>
        <v>#N/A</v>
      </c>
      <c r="U97" s="4" t="e">
        <f t="shared" si="13"/>
        <v>#N/A</v>
      </c>
      <c r="V97" s="4" t="e">
        <f t="shared" si="14"/>
        <v>#N/A</v>
      </c>
      <c r="W97" s="21" t="e">
        <f t="shared" si="15"/>
        <v>#N/A</v>
      </c>
      <c r="X97" s="4" t="e">
        <f t="shared" si="11"/>
        <v>#N/A</v>
      </c>
    </row>
    <row r="98" spans="20:24" ht="12.75">
      <c r="T98" s="4" t="e">
        <f t="shared" si="12"/>
        <v>#N/A</v>
      </c>
      <c r="U98" s="4" t="e">
        <f t="shared" si="13"/>
        <v>#N/A</v>
      </c>
      <c r="V98" s="4" t="e">
        <f t="shared" si="14"/>
        <v>#N/A</v>
      </c>
      <c r="W98" s="21" t="e">
        <f t="shared" si="15"/>
        <v>#N/A</v>
      </c>
      <c r="X98" s="4" t="e">
        <f t="shared" si="11"/>
        <v>#N/A</v>
      </c>
    </row>
    <row r="99" spans="20:24" ht="12.75">
      <c r="T99" s="4" t="e">
        <f t="shared" si="12"/>
        <v>#N/A</v>
      </c>
      <c r="U99" s="4" t="e">
        <f t="shared" si="13"/>
        <v>#N/A</v>
      </c>
      <c r="V99" s="4" t="e">
        <f t="shared" si="14"/>
        <v>#N/A</v>
      </c>
      <c r="W99" s="21" t="e">
        <f t="shared" si="15"/>
        <v>#N/A</v>
      </c>
      <c r="X99" s="4" t="e">
        <f t="shared" si="11"/>
        <v>#N/A</v>
      </c>
    </row>
    <row r="100" spans="20:24" ht="12.75">
      <c r="T100" s="4" t="e">
        <f t="shared" si="12"/>
        <v>#N/A</v>
      </c>
      <c r="U100" s="4" t="e">
        <f t="shared" si="13"/>
        <v>#N/A</v>
      </c>
      <c r="V100" s="4" t="e">
        <f t="shared" si="14"/>
        <v>#N/A</v>
      </c>
      <c r="W100" s="21" t="e">
        <f t="shared" si="15"/>
        <v>#N/A</v>
      </c>
      <c r="X100" s="4" t="e">
        <f t="shared" si="11"/>
        <v>#N/A</v>
      </c>
    </row>
    <row r="101" spans="20:24" ht="12.75">
      <c r="T101" s="4" t="e">
        <f t="shared" si="12"/>
        <v>#N/A</v>
      </c>
      <c r="U101" s="4" t="e">
        <f t="shared" si="13"/>
        <v>#N/A</v>
      </c>
      <c r="V101" s="4" t="e">
        <f t="shared" si="14"/>
        <v>#N/A</v>
      </c>
      <c r="W101" s="21" t="e">
        <f t="shared" si="15"/>
        <v>#N/A</v>
      </c>
      <c r="X101" s="4" t="e">
        <f t="shared" si="11"/>
        <v>#N/A</v>
      </c>
    </row>
  </sheetData>
  <sheetProtection/>
  <hyperlinks>
    <hyperlink ref="H4" r:id="rId1" display="http://www.prodomosua.it"/>
    <hyperlink ref="D30" r:id="rId2" display="http://www.prodomosua.it/zips/taglio.xls"/>
    <hyperlink ref="D31:D32" r:id="rId3" display="http://www.prodomosua.it/zips/taglio.xls"/>
    <hyperlink ref="D31" r:id="rId4" display="http://www.prodomosua.it/zips/critico.xls"/>
    <hyperlink ref="D32" r:id="rId5" display="http://www.prodomosua.it/zips/multiscale.xls"/>
  </hyperlinks>
  <printOptions/>
  <pageMargins left="0.7" right="0.7" top="0.75" bottom="0.75" header="0.3" footer="0.3"/>
  <pageSetup orientation="portrait" paperSize="9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01"/>
  <sheetViews>
    <sheetView zoomScalePageLayoutView="0" workbookViewId="0" topLeftCell="A1">
      <selection activeCell="D20" sqref="D20"/>
    </sheetView>
  </sheetViews>
  <sheetFormatPr defaultColWidth="9.140625" defaultRowHeight="12.75"/>
  <cols>
    <col min="5" max="8" width="12.00390625" style="0" customWidth="1"/>
    <col min="20" max="22" width="9.140625" style="12" customWidth="1"/>
    <col min="23" max="23" width="9.140625" style="22" customWidth="1"/>
    <col min="24" max="24" width="9.140625" style="27" customWidth="1"/>
  </cols>
  <sheetData>
    <row r="1" spans="1:24" ht="12.75">
      <c r="A1" s="13" t="s">
        <v>2</v>
      </c>
      <c r="B1" s="25" t="s">
        <v>54</v>
      </c>
      <c r="C1" s="25" t="s">
        <v>55</v>
      </c>
      <c r="D1" s="25" t="s">
        <v>56</v>
      </c>
      <c r="E1" s="19" t="str">
        <f>B1&amp;"^"&amp;$J$2</f>
        <v>accessi^0,4</v>
      </c>
      <c r="F1" s="19" t="str">
        <f>C1&amp;"^"&amp;$J$2</f>
        <v>pagine^0,4</v>
      </c>
      <c r="G1" s="19" t="str">
        <f>D1&amp;"^"&amp;$J$2</f>
        <v>Mb^0,4</v>
      </c>
      <c r="I1" s="19" t="s">
        <v>34</v>
      </c>
      <c r="J1" s="2" t="s">
        <v>19</v>
      </c>
      <c r="K1" s="2" t="s">
        <v>18</v>
      </c>
      <c r="L1" s="19" t="s">
        <v>21</v>
      </c>
      <c r="M1" s="19" t="s">
        <v>57</v>
      </c>
      <c r="T1" s="20" t="s">
        <v>40</v>
      </c>
      <c r="U1" s="4">
        <v>1</v>
      </c>
      <c r="V1" s="20" t="s">
        <v>39</v>
      </c>
      <c r="W1" s="21" t="s">
        <v>15</v>
      </c>
      <c r="X1" s="24" t="s">
        <v>16</v>
      </c>
    </row>
    <row r="2" spans="1:24" ht="12.75">
      <c r="A2" s="26" t="s">
        <v>42</v>
      </c>
      <c r="B2" s="4">
        <v>1000</v>
      </c>
      <c r="C2" s="4">
        <v>3000</v>
      </c>
      <c r="D2" s="4">
        <v>10000</v>
      </c>
      <c r="E2" s="9">
        <f>B2^$J$2</f>
        <v>15.848931924611136</v>
      </c>
      <c r="F2" s="9">
        <f aca="true" t="shared" si="0" ref="F2:F13">C2^$J$2</f>
        <v>24.59509485849363</v>
      </c>
      <c r="G2" s="9">
        <f aca="true" t="shared" si="1" ref="G2:G13">D2^$J$2</f>
        <v>39.810717055349755</v>
      </c>
      <c r="I2" s="18">
        <f>COUNT(D:D)</f>
        <v>12</v>
      </c>
      <c r="J2" s="5">
        <v>0.4</v>
      </c>
      <c r="K2" s="5">
        <v>10</v>
      </c>
      <c r="L2" s="18">
        <f>_XLL.ARROTONDA.MULTIPLO(MAX(B2:D13)*1.1,K2)</f>
        <v>15430</v>
      </c>
      <c r="M2" s="28">
        <v>0.2</v>
      </c>
      <c r="N2" s="12"/>
      <c r="O2" s="13"/>
      <c r="T2" s="4">
        <f aca="true" t="shared" si="2" ref="T2:T33">IF(INT((ROW()-1)/4)&gt;$K$2,#N/A,IF(MOD((ROW()-1),4)&gt;1,0,INT((ROW()-1)/4)))</f>
        <v>0</v>
      </c>
      <c r="U2" s="4">
        <f>IF(ISNA(T2),#N/A,IF(MOD(ROW(),4)&gt;1,0,1))</f>
        <v>0</v>
      </c>
      <c r="V2" s="4" t="str">
        <f aca="true" t="shared" si="3" ref="V2:V33">IF(AND(U1=1,U2=0),FIXED(X2^(1/$J$2),0),"")</f>
        <v>309</v>
      </c>
      <c r="W2" s="21">
        <f aca="true" t="shared" si="4" ref="W2:W33">IF(U2=1,-0.5,$I$2+1.5)</f>
        <v>13.5</v>
      </c>
      <c r="X2" s="24">
        <f>IF(T2=0,($L$2/$K$2*$M$2)^$J$2,($L$2/$K$2*T2)^$J$2)</f>
        <v>9.90280822464156</v>
      </c>
    </row>
    <row r="3" spans="1:24" ht="12.75">
      <c r="A3" s="26" t="s">
        <v>43</v>
      </c>
      <c r="B3" s="4">
        <f ca="1">ABS(INT(B2+RAND()*100-RAND()*80))</f>
        <v>1077</v>
      </c>
      <c r="C3" s="4">
        <f ca="1">ABS(INT(C2+RAND()*300-RAND()*200))</f>
        <v>2921</v>
      </c>
      <c r="D3" s="4">
        <f ca="1">ABS(D2+RAND()*1000-RAND()*400)</f>
        <v>10225.695532031465</v>
      </c>
      <c r="E3" s="9">
        <f aca="true" t="shared" si="5" ref="E3:E13">B3^$J$2</f>
        <v>16.326243942194417</v>
      </c>
      <c r="F3" s="9">
        <f t="shared" si="0"/>
        <v>24.333950640717205</v>
      </c>
      <c r="G3" s="9">
        <f t="shared" si="1"/>
        <v>40.16771648656607</v>
      </c>
      <c r="H3" s="29"/>
      <c r="T3" s="4">
        <f t="shared" si="2"/>
        <v>0</v>
      </c>
      <c r="U3" s="4">
        <f aca="true" t="shared" si="6" ref="U3:U11">IF(ISNA(T3),#N/A,IF(MOD(ROW(),4)&gt;1,0,1))</f>
        <v>0</v>
      </c>
      <c r="V3" s="4">
        <f t="shared" si="3"/>
      </c>
      <c r="W3" s="21">
        <f t="shared" si="4"/>
        <v>13.5</v>
      </c>
      <c r="X3" s="24">
        <f aca="true" t="shared" si="7" ref="X3:X66">IF(T3=0,($L$2/$K$2*$M$2)^$J$2,($L$2/$K$2*T3)^$J$2)</f>
        <v>9.90280822464156</v>
      </c>
    </row>
    <row r="4" spans="1:24" ht="12.75">
      <c r="A4" s="26" t="s">
        <v>44</v>
      </c>
      <c r="B4" s="4">
        <f aca="true" ca="1" t="shared" si="8" ref="B4:B13">ABS(INT(B3+RAND()*100-RAND()*80))</f>
        <v>1073</v>
      </c>
      <c r="C4" s="4">
        <f aca="true" ca="1" t="shared" si="9" ref="C4:C13">ABS(INT(C3+RAND()*300-RAND()*200))</f>
        <v>2795</v>
      </c>
      <c r="D4" s="4">
        <f aca="true" ca="1" t="shared" si="10" ref="D4:D13">ABS(D3+RAND()*1000-RAND()*400)</f>
        <v>10959.2735782337</v>
      </c>
      <c r="E4" s="9">
        <f t="shared" si="5"/>
        <v>16.301962462732202</v>
      </c>
      <c r="F4" s="9">
        <f t="shared" si="0"/>
        <v>23.908521756520155</v>
      </c>
      <c r="G4" s="9">
        <f t="shared" si="1"/>
        <v>41.29644883225287</v>
      </c>
      <c r="H4" s="29"/>
      <c r="I4" s="14" t="s">
        <v>24</v>
      </c>
      <c r="J4" s="15"/>
      <c r="K4" s="15"/>
      <c r="L4" s="15"/>
      <c r="M4" s="15"/>
      <c r="N4" s="15"/>
      <c r="O4" s="15"/>
      <c r="P4" s="15"/>
      <c r="T4" s="4">
        <f t="shared" si="2"/>
        <v>0</v>
      </c>
      <c r="U4" s="4">
        <f t="shared" si="6"/>
        <v>1</v>
      </c>
      <c r="V4" s="4">
        <f t="shared" si="3"/>
      </c>
      <c r="W4" s="21">
        <f t="shared" si="4"/>
        <v>-0.5</v>
      </c>
      <c r="X4" s="24">
        <f t="shared" si="7"/>
        <v>9.90280822464156</v>
      </c>
    </row>
    <row r="5" spans="1:24" ht="12.75">
      <c r="A5" s="26" t="s">
        <v>45</v>
      </c>
      <c r="B5" s="4">
        <f ca="1" t="shared" si="8"/>
        <v>1038</v>
      </c>
      <c r="C5" s="4">
        <f ca="1" t="shared" si="9"/>
        <v>2829</v>
      </c>
      <c r="D5" s="4">
        <f ca="1" t="shared" si="10"/>
        <v>11326.55761452397</v>
      </c>
      <c r="E5" s="9">
        <f t="shared" si="5"/>
        <v>16.08714370713463</v>
      </c>
      <c r="F5" s="9">
        <f t="shared" si="0"/>
        <v>24.024434786432845</v>
      </c>
      <c r="G5" s="9">
        <f t="shared" si="1"/>
        <v>41.84457636148997</v>
      </c>
      <c r="H5" s="29"/>
      <c r="T5" s="4">
        <f t="shared" si="2"/>
        <v>1</v>
      </c>
      <c r="U5" s="4">
        <f t="shared" si="6"/>
        <v>1</v>
      </c>
      <c r="V5" s="4">
        <f t="shared" si="3"/>
      </c>
      <c r="W5" s="21">
        <f t="shared" si="4"/>
        <v>-0.5</v>
      </c>
      <c r="X5" s="24">
        <f t="shared" si="7"/>
        <v>18.851519881186906</v>
      </c>
    </row>
    <row r="6" spans="1:24" ht="12.75">
      <c r="A6" s="26" t="s">
        <v>46</v>
      </c>
      <c r="B6" s="4">
        <f ca="1" t="shared" si="8"/>
        <v>1098</v>
      </c>
      <c r="C6" s="4">
        <f ca="1" t="shared" si="9"/>
        <v>2956</v>
      </c>
      <c r="D6" s="4">
        <f ca="1" t="shared" si="10"/>
        <v>12000.70465661341</v>
      </c>
      <c r="E6" s="9">
        <f t="shared" si="5"/>
        <v>16.452842338620588</v>
      </c>
      <c r="F6" s="9">
        <f t="shared" si="0"/>
        <v>24.45016373990868</v>
      </c>
      <c r="G6" s="9">
        <f t="shared" si="1"/>
        <v>42.82355318875461</v>
      </c>
      <c r="H6" s="29"/>
      <c r="T6" s="4">
        <f t="shared" si="2"/>
        <v>1</v>
      </c>
      <c r="U6" s="4">
        <f t="shared" si="6"/>
        <v>0</v>
      </c>
      <c r="V6" s="4" t="str">
        <f t="shared" si="3"/>
        <v>1.543</v>
      </c>
      <c r="W6" s="21">
        <f t="shared" si="4"/>
        <v>13.5</v>
      </c>
      <c r="X6" s="24">
        <f t="shared" si="7"/>
        <v>18.851519881186906</v>
      </c>
    </row>
    <row r="7" spans="1:24" ht="12.75">
      <c r="A7" s="26" t="s">
        <v>47</v>
      </c>
      <c r="B7" s="4">
        <f ca="1" t="shared" si="8"/>
        <v>1133</v>
      </c>
      <c r="C7" s="4">
        <f ca="1" t="shared" si="9"/>
        <v>3035</v>
      </c>
      <c r="D7" s="4">
        <f ca="1" t="shared" si="10"/>
        <v>12576.285023378807</v>
      </c>
      <c r="E7" s="9">
        <f t="shared" si="5"/>
        <v>16.660650880138054</v>
      </c>
      <c r="F7" s="9">
        <f t="shared" si="0"/>
        <v>24.70947272874356</v>
      </c>
      <c r="G7" s="9">
        <f t="shared" si="1"/>
        <v>43.633590209902756</v>
      </c>
      <c r="H7" s="29"/>
      <c r="T7" s="4">
        <f t="shared" si="2"/>
        <v>0</v>
      </c>
      <c r="U7" s="4">
        <f t="shared" si="6"/>
        <v>0</v>
      </c>
      <c r="V7" s="4">
        <f t="shared" si="3"/>
      </c>
      <c r="W7" s="21">
        <f t="shared" si="4"/>
        <v>13.5</v>
      </c>
      <c r="X7" s="24">
        <f t="shared" si="7"/>
        <v>9.90280822464156</v>
      </c>
    </row>
    <row r="8" spans="1:24" ht="12.75">
      <c r="A8" s="26" t="s">
        <v>48</v>
      </c>
      <c r="B8" s="4">
        <f ca="1" t="shared" si="8"/>
        <v>1166</v>
      </c>
      <c r="C8" s="4">
        <f ca="1" t="shared" si="9"/>
        <v>3316</v>
      </c>
      <c r="D8" s="4">
        <f ca="1" t="shared" si="10"/>
        <v>12921.143450033052</v>
      </c>
      <c r="E8" s="9">
        <f t="shared" si="5"/>
        <v>16.853085348363347</v>
      </c>
      <c r="F8" s="9">
        <f t="shared" si="0"/>
        <v>25.600344450741158</v>
      </c>
      <c r="G8" s="9">
        <f t="shared" si="1"/>
        <v>44.108306040078666</v>
      </c>
      <c r="H8" s="29"/>
      <c r="T8" s="4">
        <f t="shared" si="2"/>
        <v>0</v>
      </c>
      <c r="U8" s="4">
        <f t="shared" si="6"/>
        <v>1</v>
      </c>
      <c r="V8" s="4">
        <f t="shared" si="3"/>
      </c>
      <c r="W8" s="21">
        <f t="shared" si="4"/>
        <v>-0.5</v>
      </c>
      <c r="X8" s="24">
        <f t="shared" si="7"/>
        <v>9.90280822464156</v>
      </c>
    </row>
    <row r="9" spans="1:24" ht="12.75">
      <c r="A9" s="26" t="s">
        <v>49</v>
      </c>
      <c r="B9" s="4">
        <f ca="1" t="shared" si="8"/>
        <v>1196</v>
      </c>
      <c r="C9" s="4">
        <f ca="1" t="shared" si="9"/>
        <v>3419</v>
      </c>
      <c r="D9" s="4">
        <f ca="1" t="shared" si="10"/>
        <v>12744.867367005218</v>
      </c>
      <c r="E9" s="9">
        <f t="shared" si="5"/>
        <v>17.025209779403774</v>
      </c>
      <c r="F9" s="9">
        <f t="shared" si="0"/>
        <v>25.915502865085966</v>
      </c>
      <c r="G9" s="9">
        <f t="shared" si="1"/>
        <v>43.86661550990615</v>
      </c>
      <c r="H9" s="29"/>
      <c r="T9" s="4">
        <f t="shared" si="2"/>
        <v>2</v>
      </c>
      <c r="U9" s="4">
        <f t="shared" si="6"/>
        <v>1</v>
      </c>
      <c r="V9" s="4">
        <f t="shared" si="3"/>
      </c>
      <c r="W9" s="21">
        <f t="shared" si="4"/>
        <v>-0.5</v>
      </c>
      <c r="X9" s="24">
        <f t="shared" si="7"/>
        <v>24.874729613318628</v>
      </c>
    </row>
    <row r="10" spans="1:24" ht="12.75">
      <c r="A10" s="26" t="s">
        <v>50</v>
      </c>
      <c r="B10" s="4">
        <f ca="1" t="shared" si="8"/>
        <v>1216</v>
      </c>
      <c r="C10" s="4">
        <f ca="1" t="shared" si="9"/>
        <v>3293</v>
      </c>
      <c r="D10" s="4">
        <f ca="1" t="shared" si="10"/>
        <v>13438.261904467206</v>
      </c>
      <c r="E10" s="9">
        <f t="shared" si="5"/>
        <v>17.138524512463423</v>
      </c>
      <c r="F10" s="9">
        <f t="shared" si="0"/>
        <v>25.5291698212264</v>
      </c>
      <c r="G10" s="9">
        <f t="shared" si="1"/>
        <v>44.80610996424111</v>
      </c>
      <c r="H10" s="29"/>
      <c r="T10" s="4">
        <f t="shared" si="2"/>
        <v>2</v>
      </c>
      <c r="U10" s="4">
        <f t="shared" si="6"/>
        <v>0</v>
      </c>
      <c r="V10" s="4" t="str">
        <f t="shared" si="3"/>
        <v>3.086</v>
      </c>
      <c r="W10" s="21">
        <f t="shared" si="4"/>
        <v>13.5</v>
      </c>
      <c r="X10" s="24">
        <f t="shared" si="7"/>
        <v>24.874729613318628</v>
      </c>
    </row>
    <row r="11" spans="1:24" ht="12.75">
      <c r="A11" s="26" t="s">
        <v>51</v>
      </c>
      <c r="B11" s="4">
        <f ca="1" t="shared" si="8"/>
        <v>1261</v>
      </c>
      <c r="C11" s="4">
        <f ca="1" t="shared" si="9"/>
        <v>3414</v>
      </c>
      <c r="D11" s="4">
        <f ca="1" t="shared" si="10"/>
        <v>13202.39450289948</v>
      </c>
      <c r="E11" s="9">
        <f t="shared" si="5"/>
        <v>17.38945754514462</v>
      </c>
      <c r="F11" s="9">
        <f t="shared" si="0"/>
        <v>25.900336511465284</v>
      </c>
      <c r="G11" s="9">
        <f t="shared" si="1"/>
        <v>44.48986442695233</v>
      </c>
      <c r="H11" s="29"/>
      <c r="T11" s="4">
        <f t="shared" si="2"/>
        <v>0</v>
      </c>
      <c r="U11" s="4">
        <f t="shared" si="6"/>
        <v>0</v>
      </c>
      <c r="V11" s="4">
        <f t="shared" si="3"/>
      </c>
      <c r="W11" s="21">
        <f t="shared" si="4"/>
        <v>13.5</v>
      </c>
      <c r="X11" s="24">
        <f t="shared" si="7"/>
        <v>9.90280822464156</v>
      </c>
    </row>
    <row r="12" spans="1:24" ht="12.75">
      <c r="A12" s="26" t="s">
        <v>52</v>
      </c>
      <c r="B12" s="4">
        <f ca="1" t="shared" si="8"/>
        <v>1208</v>
      </c>
      <c r="C12" s="4">
        <f ca="1" t="shared" si="9"/>
        <v>3459</v>
      </c>
      <c r="D12" s="4">
        <f ca="1" t="shared" si="10"/>
        <v>13346.719391033414</v>
      </c>
      <c r="E12" s="9">
        <f t="shared" si="5"/>
        <v>17.09333380260687</v>
      </c>
      <c r="F12" s="9">
        <f t="shared" si="0"/>
        <v>26.036357421139336</v>
      </c>
      <c r="G12" s="9">
        <f t="shared" si="1"/>
        <v>44.683770429548794</v>
      </c>
      <c r="H12" s="29"/>
      <c r="T12" s="4">
        <f t="shared" si="2"/>
        <v>0</v>
      </c>
      <c r="U12" s="4">
        <f aca="true" t="shared" si="11" ref="U12:U43">IF(ISNA(T12),#N/A,IF(MOD(ROW(),4)&gt;1,0,1))</f>
        <v>1</v>
      </c>
      <c r="V12" s="4">
        <f t="shared" si="3"/>
      </c>
      <c r="W12" s="21">
        <f t="shared" si="4"/>
        <v>-0.5</v>
      </c>
      <c r="X12" s="24">
        <f t="shared" si="7"/>
        <v>9.90280822464156</v>
      </c>
    </row>
    <row r="13" spans="1:24" ht="12.75">
      <c r="A13" s="26" t="s">
        <v>53</v>
      </c>
      <c r="B13" s="4">
        <f ca="1" t="shared" si="8"/>
        <v>1167</v>
      </c>
      <c r="C13" s="4">
        <f ca="1" t="shared" si="9"/>
        <v>3527</v>
      </c>
      <c r="D13" s="4">
        <f ca="1" t="shared" si="10"/>
        <v>14027.699704456974</v>
      </c>
      <c r="E13" s="9">
        <f t="shared" si="5"/>
        <v>16.858865365928466</v>
      </c>
      <c r="F13" s="9">
        <f t="shared" si="0"/>
        <v>26.239900498594952</v>
      </c>
      <c r="G13" s="9">
        <f t="shared" si="1"/>
        <v>45.58212671431053</v>
      </c>
      <c r="H13" s="29"/>
      <c r="T13" s="4">
        <f t="shared" si="2"/>
        <v>3</v>
      </c>
      <c r="U13" s="4">
        <f t="shared" si="11"/>
        <v>1</v>
      </c>
      <c r="V13" s="4">
        <f t="shared" si="3"/>
      </c>
      <c r="W13" s="21">
        <f t="shared" si="4"/>
        <v>-0.5</v>
      </c>
      <c r="X13" s="24">
        <f t="shared" si="7"/>
        <v>29.254647689197316</v>
      </c>
    </row>
    <row r="14" spans="20:24" ht="12.75">
      <c r="T14" s="4">
        <f t="shared" si="2"/>
        <v>3</v>
      </c>
      <c r="U14" s="4">
        <f t="shared" si="11"/>
        <v>0</v>
      </c>
      <c r="V14" s="4" t="str">
        <f t="shared" si="3"/>
        <v>4.629</v>
      </c>
      <c r="W14" s="21">
        <f t="shared" si="4"/>
        <v>13.5</v>
      </c>
      <c r="X14" s="24">
        <f t="shared" si="7"/>
        <v>29.254647689197316</v>
      </c>
    </row>
    <row r="15" spans="20:24" ht="12.75">
      <c r="T15" s="4">
        <f t="shared" si="2"/>
        <v>0</v>
      </c>
      <c r="U15" s="4">
        <f t="shared" si="11"/>
        <v>0</v>
      </c>
      <c r="V15" s="4">
        <f t="shared" si="3"/>
      </c>
      <c r="W15" s="21">
        <f t="shared" si="4"/>
        <v>13.5</v>
      </c>
      <c r="X15" s="24">
        <f t="shared" si="7"/>
        <v>9.90280822464156</v>
      </c>
    </row>
    <row r="16" spans="20:24" ht="12.75">
      <c r="T16" s="4">
        <f t="shared" si="2"/>
        <v>0</v>
      </c>
      <c r="U16" s="4">
        <f t="shared" si="11"/>
        <v>1</v>
      </c>
      <c r="V16" s="4">
        <f t="shared" si="3"/>
      </c>
      <c r="W16" s="21">
        <f t="shared" si="4"/>
        <v>-0.5</v>
      </c>
      <c r="X16" s="24">
        <f t="shared" si="7"/>
        <v>9.90280822464156</v>
      </c>
    </row>
    <row r="17" spans="20:24" ht="12.75">
      <c r="T17" s="4">
        <f t="shared" si="2"/>
        <v>4</v>
      </c>
      <c r="U17" s="4">
        <f t="shared" si="11"/>
        <v>1</v>
      </c>
      <c r="V17" s="4">
        <f t="shared" si="3"/>
      </c>
      <c r="W17" s="21">
        <f t="shared" si="4"/>
        <v>-0.5</v>
      </c>
      <c r="X17" s="24">
        <f t="shared" si="7"/>
        <v>32.82240250311068</v>
      </c>
    </row>
    <row r="18" spans="20:24" ht="12.75">
      <c r="T18" s="4">
        <f t="shared" si="2"/>
        <v>4</v>
      </c>
      <c r="U18" s="4">
        <f t="shared" si="11"/>
        <v>0</v>
      </c>
      <c r="V18" s="4" t="str">
        <f t="shared" si="3"/>
        <v>6.172</v>
      </c>
      <c r="W18" s="21">
        <f t="shared" si="4"/>
        <v>13.5</v>
      </c>
      <c r="X18" s="24">
        <f t="shared" si="7"/>
        <v>32.82240250311068</v>
      </c>
    </row>
    <row r="19" spans="20:24" ht="12.75">
      <c r="T19" s="4">
        <f t="shared" si="2"/>
        <v>0</v>
      </c>
      <c r="U19" s="4">
        <f t="shared" si="11"/>
        <v>0</v>
      </c>
      <c r="V19" s="4">
        <f t="shared" si="3"/>
      </c>
      <c r="W19" s="21">
        <f t="shared" si="4"/>
        <v>13.5</v>
      </c>
      <c r="X19" s="24">
        <f t="shared" si="7"/>
        <v>9.90280822464156</v>
      </c>
    </row>
    <row r="20" spans="20:24" ht="12.75">
      <c r="T20" s="4">
        <f t="shared" si="2"/>
        <v>0</v>
      </c>
      <c r="U20" s="4">
        <f t="shared" si="11"/>
        <v>1</v>
      </c>
      <c r="V20" s="4">
        <f t="shared" si="3"/>
      </c>
      <c r="W20" s="21">
        <f t="shared" si="4"/>
        <v>-0.5</v>
      </c>
      <c r="X20" s="24">
        <f t="shared" si="7"/>
        <v>9.90280822464156</v>
      </c>
    </row>
    <row r="21" spans="20:24" ht="12.75">
      <c r="T21" s="4">
        <f t="shared" si="2"/>
        <v>5</v>
      </c>
      <c r="U21" s="4">
        <f t="shared" si="11"/>
        <v>1</v>
      </c>
      <c r="V21" s="4">
        <f t="shared" si="3"/>
      </c>
      <c r="W21" s="21">
        <f t="shared" si="4"/>
        <v>-0.5</v>
      </c>
      <c r="X21" s="24">
        <f t="shared" si="7"/>
        <v>35.88677007260215</v>
      </c>
    </row>
    <row r="22" spans="20:24" ht="12.75">
      <c r="T22" s="4">
        <f t="shared" si="2"/>
        <v>5</v>
      </c>
      <c r="U22" s="4">
        <f t="shared" si="11"/>
        <v>0</v>
      </c>
      <c r="V22" s="4" t="str">
        <f t="shared" si="3"/>
        <v>7.715</v>
      </c>
      <c r="W22" s="21">
        <f t="shared" si="4"/>
        <v>13.5</v>
      </c>
      <c r="X22" s="24">
        <f t="shared" si="7"/>
        <v>35.88677007260215</v>
      </c>
    </row>
    <row r="23" spans="20:24" ht="12.75">
      <c r="T23" s="4">
        <f t="shared" si="2"/>
        <v>0</v>
      </c>
      <c r="U23" s="4">
        <f t="shared" si="11"/>
        <v>0</v>
      </c>
      <c r="V23" s="4">
        <f t="shared" si="3"/>
      </c>
      <c r="W23" s="21">
        <f t="shared" si="4"/>
        <v>13.5</v>
      </c>
      <c r="X23" s="24">
        <f t="shared" si="7"/>
        <v>9.90280822464156</v>
      </c>
    </row>
    <row r="24" spans="20:24" ht="12.75">
      <c r="T24" s="4">
        <f t="shared" si="2"/>
        <v>0</v>
      </c>
      <c r="U24" s="4">
        <f t="shared" si="11"/>
        <v>1</v>
      </c>
      <c r="V24" s="4">
        <f t="shared" si="3"/>
      </c>
      <c r="W24" s="21">
        <f t="shared" si="4"/>
        <v>-0.5</v>
      </c>
      <c r="X24" s="24">
        <f t="shared" si="7"/>
        <v>9.90280822464156</v>
      </c>
    </row>
    <row r="25" spans="20:24" ht="12.75">
      <c r="T25" s="4">
        <f t="shared" si="2"/>
        <v>6</v>
      </c>
      <c r="U25" s="4">
        <f t="shared" si="11"/>
        <v>1</v>
      </c>
      <c r="V25" s="4">
        <f t="shared" si="3"/>
      </c>
      <c r="W25" s="21">
        <f t="shared" si="4"/>
        <v>-0.5</v>
      </c>
      <c r="X25" s="24">
        <f t="shared" si="7"/>
        <v>38.60173905276983</v>
      </c>
    </row>
    <row r="26" spans="20:24" ht="12.75">
      <c r="T26" s="4">
        <f t="shared" si="2"/>
        <v>6</v>
      </c>
      <c r="U26" s="4">
        <f t="shared" si="11"/>
        <v>0</v>
      </c>
      <c r="V26" s="4" t="str">
        <f t="shared" si="3"/>
        <v>9.258</v>
      </c>
      <c r="W26" s="21">
        <f t="shared" si="4"/>
        <v>13.5</v>
      </c>
      <c r="X26" s="24">
        <f t="shared" si="7"/>
        <v>38.60173905276983</v>
      </c>
    </row>
    <row r="27" spans="20:24" ht="12.75">
      <c r="T27" s="4">
        <f t="shared" si="2"/>
        <v>0</v>
      </c>
      <c r="U27" s="4">
        <f t="shared" si="11"/>
        <v>0</v>
      </c>
      <c r="V27" s="4">
        <f t="shared" si="3"/>
      </c>
      <c r="W27" s="21">
        <f t="shared" si="4"/>
        <v>13.5</v>
      </c>
      <c r="X27" s="24">
        <f t="shared" si="7"/>
        <v>9.90280822464156</v>
      </c>
    </row>
    <row r="28" spans="20:24" ht="12.75">
      <c r="T28" s="4">
        <f t="shared" si="2"/>
        <v>0</v>
      </c>
      <c r="U28" s="4">
        <f t="shared" si="11"/>
        <v>1</v>
      </c>
      <c r="V28" s="4">
        <f t="shared" si="3"/>
      </c>
      <c r="W28" s="21">
        <f t="shared" si="4"/>
        <v>-0.5</v>
      </c>
      <c r="X28" s="24">
        <f t="shared" si="7"/>
        <v>9.90280822464156</v>
      </c>
    </row>
    <row r="29" spans="20:24" ht="12.75">
      <c r="T29" s="4">
        <f t="shared" si="2"/>
        <v>7</v>
      </c>
      <c r="U29" s="4">
        <f t="shared" si="11"/>
        <v>1</v>
      </c>
      <c r="V29" s="4">
        <f t="shared" si="3"/>
      </c>
      <c r="W29" s="21">
        <f t="shared" si="4"/>
        <v>-0.5</v>
      </c>
      <c r="X29" s="24">
        <f t="shared" si="7"/>
        <v>41.056846260501814</v>
      </c>
    </row>
    <row r="30" spans="20:24" ht="12.75">
      <c r="T30" s="4">
        <f t="shared" si="2"/>
        <v>7</v>
      </c>
      <c r="U30" s="4">
        <f t="shared" si="11"/>
        <v>0</v>
      </c>
      <c r="V30" s="4" t="str">
        <f t="shared" si="3"/>
        <v>10.801</v>
      </c>
      <c r="W30" s="21">
        <f t="shared" si="4"/>
        <v>13.5</v>
      </c>
      <c r="X30" s="24">
        <f t="shared" si="7"/>
        <v>41.056846260501814</v>
      </c>
    </row>
    <row r="31" spans="20:24" ht="12.75">
      <c r="T31" s="4">
        <f t="shared" si="2"/>
        <v>0</v>
      </c>
      <c r="U31" s="4">
        <f t="shared" si="11"/>
        <v>0</v>
      </c>
      <c r="V31" s="4">
        <f t="shared" si="3"/>
      </c>
      <c r="W31" s="21">
        <f t="shared" si="4"/>
        <v>13.5</v>
      </c>
      <c r="X31" s="24">
        <f t="shared" si="7"/>
        <v>9.90280822464156</v>
      </c>
    </row>
    <row r="32" spans="20:24" ht="12.75">
      <c r="T32" s="4">
        <f t="shared" si="2"/>
        <v>0</v>
      </c>
      <c r="U32" s="4">
        <f t="shared" si="11"/>
        <v>1</v>
      </c>
      <c r="V32" s="4">
        <f t="shared" si="3"/>
      </c>
      <c r="W32" s="21">
        <f t="shared" si="4"/>
        <v>-0.5</v>
      </c>
      <c r="X32" s="24">
        <f t="shared" si="7"/>
        <v>9.90280822464156</v>
      </c>
    </row>
    <row r="33" spans="20:24" ht="12.75">
      <c r="T33" s="4">
        <f t="shared" si="2"/>
        <v>8</v>
      </c>
      <c r="U33" s="4">
        <f t="shared" si="11"/>
        <v>1</v>
      </c>
      <c r="V33" s="4">
        <f t="shared" si="3"/>
      </c>
      <c r="W33" s="21">
        <f t="shared" si="4"/>
        <v>-0.5</v>
      </c>
      <c r="X33" s="24">
        <f t="shared" si="7"/>
        <v>43.30941975342659</v>
      </c>
    </row>
    <row r="34" spans="20:24" ht="12.75">
      <c r="T34" s="4">
        <f aca="true" t="shared" si="12" ref="T34:T65">IF(INT((ROW()-1)/4)&gt;$K$2,#N/A,IF(MOD((ROW()-1),4)&gt;1,0,INT((ROW()-1)/4)))</f>
        <v>8</v>
      </c>
      <c r="U34" s="4">
        <f t="shared" si="11"/>
        <v>0</v>
      </c>
      <c r="V34" s="4" t="str">
        <f aca="true" t="shared" si="13" ref="V34:V65">IF(AND(U33=1,U34=0),FIXED(X34^(1/$J$2),0),"")</f>
        <v>12.344</v>
      </c>
      <c r="W34" s="21">
        <f aca="true" t="shared" si="14" ref="W34:W66">IF(U34=1,-0.5,$I$2+1.5)</f>
        <v>13.5</v>
      </c>
      <c r="X34" s="24">
        <f t="shared" si="7"/>
        <v>43.30941975342659</v>
      </c>
    </row>
    <row r="35" spans="20:24" ht="12.75">
      <c r="T35" s="4">
        <f t="shared" si="12"/>
        <v>0</v>
      </c>
      <c r="U35" s="4">
        <f t="shared" si="11"/>
        <v>0</v>
      </c>
      <c r="V35" s="4">
        <f t="shared" si="13"/>
      </c>
      <c r="W35" s="21">
        <f t="shared" si="14"/>
        <v>13.5</v>
      </c>
      <c r="X35" s="24">
        <f t="shared" si="7"/>
        <v>9.90280822464156</v>
      </c>
    </row>
    <row r="36" spans="20:24" ht="12.75">
      <c r="T36" s="4">
        <f t="shared" si="12"/>
        <v>0</v>
      </c>
      <c r="U36" s="4">
        <f t="shared" si="11"/>
        <v>1</v>
      </c>
      <c r="V36" s="4">
        <f t="shared" si="13"/>
      </c>
      <c r="W36" s="21">
        <f t="shared" si="14"/>
        <v>-0.5</v>
      </c>
      <c r="X36" s="24">
        <f t="shared" si="7"/>
        <v>9.90280822464156</v>
      </c>
    </row>
    <row r="37" spans="20:24" ht="12.75">
      <c r="T37" s="4">
        <f t="shared" si="12"/>
        <v>9</v>
      </c>
      <c r="U37" s="4">
        <f t="shared" si="11"/>
        <v>1</v>
      </c>
      <c r="V37" s="4">
        <f t="shared" si="13"/>
      </c>
      <c r="W37" s="21">
        <f t="shared" si="14"/>
        <v>-0.5</v>
      </c>
      <c r="X37" s="24">
        <f t="shared" si="7"/>
        <v>45.398695532934056</v>
      </c>
    </row>
    <row r="38" spans="20:24" ht="12.75">
      <c r="T38" s="4">
        <f t="shared" si="12"/>
        <v>9</v>
      </c>
      <c r="U38" s="4">
        <f t="shared" si="11"/>
        <v>0</v>
      </c>
      <c r="V38" s="4" t="str">
        <f t="shared" si="13"/>
        <v>13.887</v>
      </c>
      <c r="W38" s="21">
        <f t="shared" si="14"/>
        <v>13.5</v>
      </c>
      <c r="X38" s="24">
        <f t="shared" si="7"/>
        <v>45.398695532934056</v>
      </c>
    </row>
    <row r="39" spans="20:24" ht="12.75">
      <c r="T39" s="4">
        <f t="shared" si="12"/>
        <v>0</v>
      </c>
      <c r="U39" s="4">
        <f t="shared" si="11"/>
        <v>0</v>
      </c>
      <c r="V39" s="4">
        <f t="shared" si="13"/>
      </c>
      <c r="W39" s="21">
        <f t="shared" si="14"/>
        <v>13.5</v>
      </c>
      <c r="X39" s="24">
        <f t="shared" si="7"/>
        <v>9.90280822464156</v>
      </c>
    </row>
    <row r="40" spans="20:24" ht="12.75">
      <c r="T40" s="4">
        <f t="shared" si="12"/>
        <v>0</v>
      </c>
      <c r="U40" s="4">
        <f t="shared" si="11"/>
        <v>1</v>
      </c>
      <c r="V40" s="4">
        <f t="shared" si="13"/>
      </c>
      <c r="W40" s="21">
        <f t="shared" si="14"/>
        <v>-0.5</v>
      </c>
      <c r="X40" s="24">
        <f t="shared" si="7"/>
        <v>9.90280822464156</v>
      </c>
    </row>
    <row r="41" spans="20:24" ht="12.75">
      <c r="T41" s="4">
        <f t="shared" si="12"/>
        <v>10</v>
      </c>
      <c r="U41" s="4">
        <f t="shared" si="11"/>
        <v>1</v>
      </c>
      <c r="V41" s="4">
        <f t="shared" si="13"/>
      </c>
      <c r="W41" s="21">
        <f t="shared" si="14"/>
        <v>-0.5</v>
      </c>
      <c r="X41" s="24">
        <f t="shared" si="7"/>
        <v>47.352877002886494</v>
      </c>
    </row>
    <row r="42" spans="20:24" ht="12.75">
      <c r="T42" s="4">
        <f t="shared" si="12"/>
        <v>10</v>
      </c>
      <c r="U42" s="4">
        <f t="shared" si="11"/>
        <v>0</v>
      </c>
      <c r="V42" s="4" t="str">
        <f t="shared" si="13"/>
        <v>15.430</v>
      </c>
      <c r="W42" s="21">
        <f t="shared" si="14"/>
        <v>13.5</v>
      </c>
      <c r="X42" s="24">
        <f t="shared" si="7"/>
        <v>47.352877002886494</v>
      </c>
    </row>
    <row r="43" spans="20:24" ht="12.75">
      <c r="T43" s="4">
        <f t="shared" si="12"/>
        <v>0</v>
      </c>
      <c r="U43" s="4">
        <f t="shared" si="11"/>
        <v>0</v>
      </c>
      <c r="V43" s="4">
        <f t="shared" si="13"/>
      </c>
      <c r="W43" s="21">
        <f t="shared" si="14"/>
        <v>13.5</v>
      </c>
      <c r="X43" s="24">
        <f t="shared" si="7"/>
        <v>9.90280822464156</v>
      </c>
    </row>
    <row r="44" spans="20:24" ht="12.75">
      <c r="T44" s="4">
        <f t="shared" si="12"/>
        <v>0</v>
      </c>
      <c r="U44" s="4">
        <f aca="true" t="shared" si="15" ref="U44:U66">IF(ISNA(T44),#N/A,IF(MOD(ROW(),4)&gt;1,0,1))</f>
        <v>1</v>
      </c>
      <c r="V44" s="4">
        <f t="shared" si="13"/>
      </c>
      <c r="W44" s="21">
        <f t="shared" si="14"/>
        <v>-0.5</v>
      </c>
      <c r="X44" s="24">
        <f t="shared" si="7"/>
        <v>9.90280822464156</v>
      </c>
    </row>
    <row r="45" spans="20:24" ht="12.75">
      <c r="T45" s="4" t="e">
        <f t="shared" si="12"/>
        <v>#N/A</v>
      </c>
      <c r="U45" s="4" t="e">
        <f t="shared" si="15"/>
        <v>#N/A</v>
      </c>
      <c r="V45" s="4" t="e">
        <f t="shared" si="13"/>
        <v>#N/A</v>
      </c>
      <c r="W45" s="21" t="e">
        <f t="shared" si="14"/>
        <v>#N/A</v>
      </c>
      <c r="X45" s="24" t="e">
        <f t="shared" si="7"/>
        <v>#N/A</v>
      </c>
    </row>
    <row r="46" spans="20:24" ht="12.75">
      <c r="T46" s="4" t="e">
        <f t="shared" si="12"/>
        <v>#N/A</v>
      </c>
      <c r="U46" s="4" t="e">
        <f t="shared" si="15"/>
        <v>#N/A</v>
      </c>
      <c r="V46" s="4" t="e">
        <f t="shared" si="13"/>
        <v>#N/A</v>
      </c>
      <c r="W46" s="21" t="e">
        <f t="shared" si="14"/>
        <v>#N/A</v>
      </c>
      <c r="X46" s="24" t="e">
        <f t="shared" si="7"/>
        <v>#N/A</v>
      </c>
    </row>
    <row r="47" spans="20:24" ht="12.75">
      <c r="T47" s="4" t="e">
        <f t="shared" si="12"/>
        <v>#N/A</v>
      </c>
      <c r="U47" s="4" t="e">
        <f t="shared" si="15"/>
        <v>#N/A</v>
      </c>
      <c r="V47" s="4" t="e">
        <f t="shared" si="13"/>
        <v>#N/A</v>
      </c>
      <c r="W47" s="21" t="e">
        <f t="shared" si="14"/>
        <v>#N/A</v>
      </c>
      <c r="X47" s="24" t="e">
        <f t="shared" si="7"/>
        <v>#N/A</v>
      </c>
    </row>
    <row r="48" spans="20:24" ht="12.75">
      <c r="T48" s="4" t="e">
        <f t="shared" si="12"/>
        <v>#N/A</v>
      </c>
      <c r="U48" s="4" t="e">
        <f t="shared" si="15"/>
        <v>#N/A</v>
      </c>
      <c r="V48" s="4" t="e">
        <f t="shared" si="13"/>
        <v>#N/A</v>
      </c>
      <c r="W48" s="21" t="e">
        <f t="shared" si="14"/>
        <v>#N/A</v>
      </c>
      <c r="X48" s="24" t="e">
        <f t="shared" si="7"/>
        <v>#N/A</v>
      </c>
    </row>
    <row r="49" spans="20:24" ht="12.75">
      <c r="T49" s="4" t="e">
        <f t="shared" si="12"/>
        <v>#N/A</v>
      </c>
      <c r="U49" s="4" t="e">
        <f t="shared" si="15"/>
        <v>#N/A</v>
      </c>
      <c r="V49" s="4" t="e">
        <f t="shared" si="13"/>
        <v>#N/A</v>
      </c>
      <c r="W49" s="21" t="e">
        <f t="shared" si="14"/>
        <v>#N/A</v>
      </c>
      <c r="X49" s="24" t="e">
        <f t="shared" si="7"/>
        <v>#N/A</v>
      </c>
    </row>
    <row r="50" spans="20:24" ht="12.75">
      <c r="T50" s="4" t="e">
        <f t="shared" si="12"/>
        <v>#N/A</v>
      </c>
      <c r="U50" s="4" t="e">
        <f t="shared" si="15"/>
        <v>#N/A</v>
      </c>
      <c r="V50" s="4" t="e">
        <f t="shared" si="13"/>
        <v>#N/A</v>
      </c>
      <c r="W50" s="21" t="e">
        <f t="shared" si="14"/>
        <v>#N/A</v>
      </c>
      <c r="X50" s="24" t="e">
        <f t="shared" si="7"/>
        <v>#N/A</v>
      </c>
    </row>
    <row r="51" spans="20:24" ht="12.75">
      <c r="T51" s="4" t="e">
        <f t="shared" si="12"/>
        <v>#N/A</v>
      </c>
      <c r="U51" s="4" t="e">
        <f t="shared" si="15"/>
        <v>#N/A</v>
      </c>
      <c r="V51" s="4" t="e">
        <f t="shared" si="13"/>
        <v>#N/A</v>
      </c>
      <c r="W51" s="21" t="e">
        <f t="shared" si="14"/>
        <v>#N/A</v>
      </c>
      <c r="X51" s="24" t="e">
        <f t="shared" si="7"/>
        <v>#N/A</v>
      </c>
    </row>
    <row r="52" spans="20:24" ht="12.75">
      <c r="T52" s="4" t="e">
        <f t="shared" si="12"/>
        <v>#N/A</v>
      </c>
      <c r="U52" s="4" t="e">
        <f t="shared" si="15"/>
        <v>#N/A</v>
      </c>
      <c r="V52" s="4" t="e">
        <f t="shared" si="13"/>
        <v>#N/A</v>
      </c>
      <c r="W52" s="21" t="e">
        <f t="shared" si="14"/>
        <v>#N/A</v>
      </c>
      <c r="X52" s="24" t="e">
        <f t="shared" si="7"/>
        <v>#N/A</v>
      </c>
    </row>
    <row r="53" spans="20:24" ht="12.75">
      <c r="T53" s="4" t="e">
        <f t="shared" si="12"/>
        <v>#N/A</v>
      </c>
      <c r="U53" s="4" t="e">
        <f t="shared" si="15"/>
        <v>#N/A</v>
      </c>
      <c r="V53" s="4" t="e">
        <f t="shared" si="13"/>
        <v>#N/A</v>
      </c>
      <c r="W53" s="21" t="e">
        <f t="shared" si="14"/>
        <v>#N/A</v>
      </c>
      <c r="X53" s="24" t="e">
        <f t="shared" si="7"/>
        <v>#N/A</v>
      </c>
    </row>
    <row r="54" spans="20:24" ht="12.75">
      <c r="T54" s="4" t="e">
        <f t="shared" si="12"/>
        <v>#N/A</v>
      </c>
      <c r="U54" s="4" t="e">
        <f t="shared" si="15"/>
        <v>#N/A</v>
      </c>
      <c r="V54" s="4" t="e">
        <f t="shared" si="13"/>
        <v>#N/A</v>
      </c>
      <c r="W54" s="21" t="e">
        <f t="shared" si="14"/>
        <v>#N/A</v>
      </c>
      <c r="X54" s="24" t="e">
        <f t="shared" si="7"/>
        <v>#N/A</v>
      </c>
    </row>
    <row r="55" spans="20:24" ht="12.75">
      <c r="T55" s="4" t="e">
        <f t="shared" si="12"/>
        <v>#N/A</v>
      </c>
      <c r="U55" s="4" t="e">
        <f t="shared" si="15"/>
        <v>#N/A</v>
      </c>
      <c r="V55" s="4" t="e">
        <f t="shared" si="13"/>
        <v>#N/A</v>
      </c>
      <c r="W55" s="21" t="e">
        <f t="shared" si="14"/>
        <v>#N/A</v>
      </c>
      <c r="X55" s="24" t="e">
        <f t="shared" si="7"/>
        <v>#N/A</v>
      </c>
    </row>
    <row r="56" spans="20:24" ht="12.75">
      <c r="T56" s="4" t="e">
        <f t="shared" si="12"/>
        <v>#N/A</v>
      </c>
      <c r="U56" s="4" t="e">
        <f t="shared" si="15"/>
        <v>#N/A</v>
      </c>
      <c r="V56" s="4" t="e">
        <f t="shared" si="13"/>
        <v>#N/A</v>
      </c>
      <c r="W56" s="21" t="e">
        <f t="shared" si="14"/>
        <v>#N/A</v>
      </c>
      <c r="X56" s="24" t="e">
        <f t="shared" si="7"/>
        <v>#N/A</v>
      </c>
    </row>
    <row r="57" spans="20:24" ht="12.75">
      <c r="T57" s="4" t="e">
        <f t="shared" si="12"/>
        <v>#N/A</v>
      </c>
      <c r="U57" s="4" t="e">
        <f t="shared" si="15"/>
        <v>#N/A</v>
      </c>
      <c r="V57" s="4" t="e">
        <f t="shared" si="13"/>
        <v>#N/A</v>
      </c>
      <c r="W57" s="21" t="e">
        <f t="shared" si="14"/>
        <v>#N/A</v>
      </c>
      <c r="X57" s="24" t="e">
        <f t="shared" si="7"/>
        <v>#N/A</v>
      </c>
    </row>
    <row r="58" spans="20:24" ht="12.75">
      <c r="T58" s="4" t="e">
        <f t="shared" si="12"/>
        <v>#N/A</v>
      </c>
      <c r="U58" s="4" t="e">
        <f t="shared" si="15"/>
        <v>#N/A</v>
      </c>
      <c r="V58" s="4" t="e">
        <f t="shared" si="13"/>
        <v>#N/A</v>
      </c>
      <c r="W58" s="21" t="e">
        <f t="shared" si="14"/>
        <v>#N/A</v>
      </c>
      <c r="X58" s="24" t="e">
        <f t="shared" si="7"/>
        <v>#N/A</v>
      </c>
    </row>
    <row r="59" spans="20:24" ht="12.75">
      <c r="T59" s="4" t="e">
        <f t="shared" si="12"/>
        <v>#N/A</v>
      </c>
      <c r="U59" s="4" t="e">
        <f t="shared" si="15"/>
        <v>#N/A</v>
      </c>
      <c r="V59" s="4" t="e">
        <f t="shared" si="13"/>
        <v>#N/A</v>
      </c>
      <c r="W59" s="21" t="e">
        <f t="shared" si="14"/>
        <v>#N/A</v>
      </c>
      <c r="X59" s="24" t="e">
        <f t="shared" si="7"/>
        <v>#N/A</v>
      </c>
    </row>
    <row r="60" spans="20:24" ht="12.75">
      <c r="T60" s="4" t="e">
        <f t="shared" si="12"/>
        <v>#N/A</v>
      </c>
      <c r="U60" s="4" t="e">
        <f t="shared" si="15"/>
        <v>#N/A</v>
      </c>
      <c r="V60" s="4" t="e">
        <f t="shared" si="13"/>
        <v>#N/A</v>
      </c>
      <c r="W60" s="21" t="e">
        <f t="shared" si="14"/>
        <v>#N/A</v>
      </c>
      <c r="X60" s="24" t="e">
        <f t="shared" si="7"/>
        <v>#N/A</v>
      </c>
    </row>
    <row r="61" spans="20:24" ht="12.75">
      <c r="T61" s="4" t="e">
        <f t="shared" si="12"/>
        <v>#N/A</v>
      </c>
      <c r="U61" s="4" t="e">
        <f t="shared" si="15"/>
        <v>#N/A</v>
      </c>
      <c r="V61" s="4" t="e">
        <f t="shared" si="13"/>
        <v>#N/A</v>
      </c>
      <c r="W61" s="21" t="e">
        <f t="shared" si="14"/>
        <v>#N/A</v>
      </c>
      <c r="X61" s="24" t="e">
        <f t="shared" si="7"/>
        <v>#N/A</v>
      </c>
    </row>
    <row r="62" spans="20:24" ht="12.75">
      <c r="T62" s="4" t="e">
        <f t="shared" si="12"/>
        <v>#N/A</v>
      </c>
      <c r="U62" s="4" t="e">
        <f t="shared" si="15"/>
        <v>#N/A</v>
      </c>
      <c r="V62" s="4" t="e">
        <f t="shared" si="13"/>
        <v>#N/A</v>
      </c>
      <c r="W62" s="21" t="e">
        <f t="shared" si="14"/>
        <v>#N/A</v>
      </c>
      <c r="X62" s="24" t="e">
        <f t="shared" si="7"/>
        <v>#N/A</v>
      </c>
    </row>
    <row r="63" spans="20:24" ht="12.75">
      <c r="T63" s="4" t="e">
        <f t="shared" si="12"/>
        <v>#N/A</v>
      </c>
      <c r="U63" s="4" t="e">
        <f t="shared" si="15"/>
        <v>#N/A</v>
      </c>
      <c r="V63" s="4" t="e">
        <f t="shared" si="13"/>
        <v>#N/A</v>
      </c>
      <c r="W63" s="21" t="e">
        <f t="shared" si="14"/>
        <v>#N/A</v>
      </c>
      <c r="X63" s="24" t="e">
        <f t="shared" si="7"/>
        <v>#N/A</v>
      </c>
    </row>
    <row r="64" spans="20:24" ht="12.75">
      <c r="T64" s="4" t="e">
        <f t="shared" si="12"/>
        <v>#N/A</v>
      </c>
      <c r="U64" s="4" t="e">
        <f t="shared" si="15"/>
        <v>#N/A</v>
      </c>
      <c r="V64" s="4" t="e">
        <f t="shared" si="13"/>
        <v>#N/A</v>
      </c>
      <c r="W64" s="21" t="e">
        <f t="shared" si="14"/>
        <v>#N/A</v>
      </c>
      <c r="X64" s="24" t="e">
        <f t="shared" si="7"/>
        <v>#N/A</v>
      </c>
    </row>
    <row r="65" spans="20:24" ht="12.75">
      <c r="T65" s="4" t="e">
        <f t="shared" si="12"/>
        <v>#N/A</v>
      </c>
      <c r="U65" s="4" t="e">
        <f t="shared" si="15"/>
        <v>#N/A</v>
      </c>
      <c r="V65" s="4" t="e">
        <f t="shared" si="13"/>
        <v>#N/A</v>
      </c>
      <c r="W65" s="21" t="e">
        <f t="shared" si="14"/>
        <v>#N/A</v>
      </c>
      <c r="X65" s="24" t="e">
        <f t="shared" si="7"/>
        <v>#N/A</v>
      </c>
    </row>
    <row r="66" spans="20:24" ht="12.75">
      <c r="T66" s="4" t="e">
        <f aca="true" t="shared" si="16" ref="T66:T101">IF(INT((ROW()-1)/4)&gt;$K$2,#N/A,IF(MOD((ROW()-1),4)&gt;1,0,INT((ROW()-1)/4)))</f>
        <v>#N/A</v>
      </c>
      <c r="U66" s="4" t="e">
        <f t="shared" si="15"/>
        <v>#N/A</v>
      </c>
      <c r="V66" s="4" t="e">
        <f aca="true" t="shared" si="17" ref="V66:V97">IF(AND(U65=1,U66=0),FIXED(X66^(1/$J$2),0),"")</f>
        <v>#N/A</v>
      </c>
      <c r="W66" s="21" t="e">
        <f t="shared" si="14"/>
        <v>#N/A</v>
      </c>
      <c r="X66" s="24" t="e">
        <f t="shared" si="7"/>
        <v>#N/A</v>
      </c>
    </row>
    <row r="67" spans="20:24" ht="12.75">
      <c r="T67" s="4" t="e">
        <f t="shared" si="16"/>
        <v>#N/A</v>
      </c>
      <c r="U67" s="4" t="e">
        <f aca="true" t="shared" si="18" ref="U67:U101">IF(ISNA(T67),#N/A,IF(MOD(ROW(),4)&gt;1,0,1))</f>
        <v>#N/A</v>
      </c>
      <c r="V67" s="4" t="e">
        <f t="shared" si="17"/>
        <v>#N/A</v>
      </c>
      <c r="W67" s="21" t="e">
        <f aca="true" t="shared" si="19" ref="W67:W101">IF(U67=1,-0.5,$I$2+1.5)</f>
        <v>#N/A</v>
      </c>
      <c r="X67" s="24" t="e">
        <f aca="true" t="shared" si="20" ref="X67:X101">IF(T67=0,($L$2/$K$2*$M$2)^$J$2,($L$2/$K$2*T67)^$J$2)</f>
        <v>#N/A</v>
      </c>
    </row>
    <row r="68" spans="20:24" ht="12.75">
      <c r="T68" s="4" t="e">
        <f t="shared" si="16"/>
        <v>#N/A</v>
      </c>
      <c r="U68" s="4" t="e">
        <f t="shared" si="18"/>
        <v>#N/A</v>
      </c>
      <c r="V68" s="4" t="e">
        <f t="shared" si="17"/>
        <v>#N/A</v>
      </c>
      <c r="W68" s="21" t="e">
        <f t="shared" si="19"/>
        <v>#N/A</v>
      </c>
      <c r="X68" s="24" t="e">
        <f t="shared" si="20"/>
        <v>#N/A</v>
      </c>
    </row>
    <row r="69" spans="20:24" ht="12.75">
      <c r="T69" s="4" t="e">
        <f t="shared" si="16"/>
        <v>#N/A</v>
      </c>
      <c r="U69" s="4" t="e">
        <f t="shared" si="18"/>
        <v>#N/A</v>
      </c>
      <c r="V69" s="4" t="e">
        <f t="shared" si="17"/>
        <v>#N/A</v>
      </c>
      <c r="W69" s="21" t="e">
        <f t="shared" si="19"/>
        <v>#N/A</v>
      </c>
      <c r="X69" s="24" t="e">
        <f t="shared" si="20"/>
        <v>#N/A</v>
      </c>
    </row>
    <row r="70" spans="20:24" ht="12.75">
      <c r="T70" s="4" t="e">
        <f t="shared" si="16"/>
        <v>#N/A</v>
      </c>
      <c r="U70" s="4" t="e">
        <f t="shared" si="18"/>
        <v>#N/A</v>
      </c>
      <c r="V70" s="4" t="e">
        <f t="shared" si="17"/>
        <v>#N/A</v>
      </c>
      <c r="W70" s="21" t="e">
        <f t="shared" si="19"/>
        <v>#N/A</v>
      </c>
      <c r="X70" s="24" t="e">
        <f t="shared" si="20"/>
        <v>#N/A</v>
      </c>
    </row>
    <row r="71" spans="20:24" ht="12.75">
      <c r="T71" s="4" t="e">
        <f t="shared" si="16"/>
        <v>#N/A</v>
      </c>
      <c r="U71" s="4" t="e">
        <f t="shared" si="18"/>
        <v>#N/A</v>
      </c>
      <c r="V71" s="4" t="e">
        <f t="shared" si="17"/>
        <v>#N/A</v>
      </c>
      <c r="W71" s="21" t="e">
        <f t="shared" si="19"/>
        <v>#N/A</v>
      </c>
      <c r="X71" s="24" t="e">
        <f t="shared" si="20"/>
        <v>#N/A</v>
      </c>
    </row>
    <row r="72" spans="20:24" ht="12.75">
      <c r="T72" s="4" t="e">
        <f t="shared" si="16"/>
        <v>#N/A</v>
      </c>
      <c r="U72" s="4" t="e">
        <f t="shared" si="18"/>
        <v>#N/A</v>
      </c>
      <c r="V72" s="4" t="e">
        <f t="shared" si="17"/>
        <v>#N/A</v>
      </c>
      <c r="W72" s="21" t="e">
        <f t="shared" si="19"/>
        <v>#N/A</v>
      </c>
      <c r="X72" s="24" t="e">
        <f t="shared" si="20"/>
        <v>#N/A</v>
      </c>
    </row>
    <row r="73" spans="20:24" ht="12.75">
      <c r="T73" s="4" t="e">
        <f t="shared" si="16"/>
        <v>#N/A</v>
      </c>
      <c r="U73" s="4" t="e">
        <f t="shared" si="18"/>
        <v>#N/A</v>
      </c>
      <c r="V73" s="4" t="e">
        <f t="shared" si="17"/>
        <v>#N/A</v>
      </c>
      <c r="W73" s="21" t="e">
        <f t="shared" si="19"/>
        <v>#N/A</v>
      </c>
      <c r="X73" s="24" t="e">
        <f t="shared" si="20"/>
        <v>#N/A</v>
      </c>
    </row>
    <row r="74" spans="20:24" ht="12.75">
      <c r="T74" s="4" t="e">
        <f t="shared" si="16"/>
        <v>#N/A</v>
      </c>
      <c r="U74" s="4" t="e">
        <f t="shared" si="18"/>
        <v>#N/A</v>
      </c>
      <c r="V74" s="4" t="e">
        <f t="shared" si="17"/>
        <v>#N/A</v>
      </c>
      <c r="W74" s="21" t="e">
        <f t="shared" si="19"/>
        <v>#N/A</v>
      </c>
      <c r="X74" s="24" t="e">
        <f t="shared" si="20"/>
        <v>#N/A</v>
      </c>
    </row>
    <row r="75" spans="20:24" ht="12.75">
      <c r="T75" s="4" t="e">
        <f t="shared" si="16"/>
        <v>#N/A</v>
      </c>
      <c r="U75" s="4" t="e">
        <f t="shared" si="18"/>
        <v>#N/A</v>
      </c>
      <c r="V75" s="4" t="e">
        <f t="shared" si="17"/>
        <v>#N/A</v>
      </c>
      <c r="W75" s="21" t="e">
        <f t="shared" si="19"/>
        <v>#N/A</v>
      </c>
      <c r="X75" s="24" t="e">
        <f t="shared" si="20"/>
        <v>#N/A</v>
      </c>
    </row>
    <row r="76" spans="20:24" ht="12.75">
      <c r="T76" s="4" t="e">
        <f t="shared" si="16"/>
        <v>#N/A</v>
      </c>
      <c r="U76" s="4" t="e">
        <f t="shared" si="18"/>
        <v>#N/A</v>
      </c>
      <c r="V76" s="4" t="e">
        <f t="shared" si="17"/>
        <v>#N/A</v>
      </c>
      <c r="W76" s="21" t="e">
        <f t="shared" si="19"/>
        <v>#N/A</v>
      </c>
      <c r="X76" s="24" t="e">
        <f t="shared" si="20"/>
        <v>#N/A</v>
      </c>
    </row>
    <row r="77" spans="20:24" ht="12.75">
      <c r="T77" s="4" t="e">
        <f t="shared" si="16"/>
        <v>#N/A</v>
      </c>
      <c r="U77" s="4" t="e">
        <f t="shared" si="18"/>
        <v>#N/A</v>
      </c>
      <c r="V77" s="4" t="e">
        <f t="shared" si="17"/>
        <v>#N/A</v>
      </c>
      <c r="W77" s="21" t="e">
        <f t="shared" si="19"/>
        <v>#N/A</v>
      </c>
      <c r="X77" s="24" t="e">
        <f t="shared" si="20"/>
        <v>#N/A</v>
      </c>
    </row>
    <row r="78" spans="20:24" ht="12.75">
      <c r="T78" s="4" t="e">
        <f t="shared" si="16"/>
        <v>#N/A</v>
      </c>
      <c r="U78" s="4" t="e">
        <f t="shared" si="18"/>
        <v>#N/A</v>
      </c>
      <c r="V78" s="4" t="e">
        <f t="shared" si="17"/>
        <v>#N/A</v>
      </c>
      <c r="W78" s="21" t="e">
        <f t="shared" si="19"/>
        <v>#N/A</v>
      </c>
      <c r="X78" s="24" t="e">
        <f t="shared" si="20"/>
        <v>#N/A</v>
      </c>
    </row>
    <row r="79" spans="20:24" ht="12.75">
      <c r="T79" s="4" t="e">
        <f t="shared" si="16"/>
        <v>#N/A</v>
      </c>
      <c r="U79" s="4" t="e">
        <f t="shared" si="18"/>
        <v>#N/A</v>
      </c>
      <c r="V79" s="4" t="e">
        <f t="shared" si="17"/>
        <v>#N/A</v>
      </c>
      <c r="W79" s="21" t="e">
        <f t="shared" si="19"/>
        <v>#N/A</v>
      </c>
      <c r="X79" s="24" t="e">
        <f t="shared" si="20"/>
        <v>#N/A</v>
      </c>
    </row>
    <row r="80" spans="20:24" ht="12.75">
      <c r="T80" s="4" t="e">
        <f t="shared" si="16"/>
        <v>#N/A</v>
      </c>
      <c r="U80" s="4" t="e">
        <f t="shared" si="18"/>
        <v>#N/A</v>
      </c>
      <c r="V80" s="4" t="e">
        <f t="shared" si="17"/>
        <v>#N/A</v>
      </c>
      <c r="W80" s="21" t="e">
        <f t="shared" si="19"/>
        <v>#N/A</v>
      </c>
      <c r="X80" s="24" t="e">
        <f t="shared" si="20"/>
        <v>#N/A</v>
      </c>
    </row>
    <row r="81" spans="20:24" ht="12.75">
      <c r="T81" s="4" t="e">
        <f t="shared" si="16"/>
        <v>#N/A</v>
      </c>
      <c r="U81" s="4" t="e">
        <f t="shared" si="18"/>
        <v>#N/A</v>
      </c>
      <c r="V81" s="4" t="e">
        <f t="shared" si="17"/>
        <v>#N/A</v>
      </c>
      <c r="W81" s="21" t="e">
        <f t="shared" si="19"/>
        <v>#N/A</v>
      </c>
      <c r="X81" s="24" t="e">
        <f t="shared" si="20"/>
        <v>#N/A</v>
      </c>
    </row>
    <row r="82" spans="20:24" ht="12.75">
      <c r="T82" s="4" t="e">
        <f t="shared" si="16"/>
        <v>#N/A</v>
      </c>
      <c r="U82" s="4" t="e">
        <f t="shared" si="18"/>
        <v>#N/A</v>
      </c>
      <c r="V82" s="4" t="e">
        <f t="shared" si="17"/>
        <v>#N/A</v>
      </c>
      <c r="W82" s="21" t="e">
        <f t="shared" si="19"/>
        <v>#N/A</v>
      </c>
      <c r="X82" s="24" t="e">
        <f t="shared" si="20"/>
        <v>#N/A</v>
      </c>
    </row>
    <row r="83" spans="20:24" ht="12.75">
      <c r="T83" s="4" t="e">
        <f t="shared" si="16"/>
        <v>#N/A</v>
      </c>
      <c r="U83" s="4" t="e">
        <f t="shared" si="18"/>
        <v>#N/A</v>
      </c>
      <c r="V83" s="4" t="e">
        <f t="shared" si="17"/>
        <v>#N/A</v>
      </c>
      <c r="W83" s="21" t="e">
        <f t="shared" si="19"/>
        <v>#N/A</v>
      </c>
      <c r="X83" s="24" t="e">
        <f t="shared" si="20"/>
        <v>#N/A</v>
      </c>
    </row>
    <row r="84" spans="20:24" ht="12.75">
      <c r="T84" s="4" t="e">
        <f t="shared" si="16"/>
        <v>#N/A</v>
      </c>
      <c r="U84" s="4" t="e">
        <f t="shared" si="18"/>
        <v>#N/A</v>
      </c>
      <c r="V84" s="4" t="e">
        <f t="shared" si="17"/>
        <v>#N/A</v>
      </c>
      <c r="W84" s="21" t="e">
        <f t="shared" si="19"/>
        <v>#N/A</v>
      </c>
      <c r="X84" s="24" t="e">
        <f t="shared" si="20"/>
        <v>#N/A</v>
      </c>
    </row>
    <row r="85" spans="20:24" ht="12.75">
      <c r="T85" s="4" t="e">
        <f t="shared" si="16"/>
        <v>#N/A</v>
      </c>
      <c r="U85" s="4" t="e">
        <f t="shared" si="18"/>
        <v>#N/A</v>
      </c>
      <c r="V85" s="4" t="e">
        <f t="shared" si="17"/>
        <v>#N/A</v>
      </c>
      <c r="W85" s="21" t="e">
        <f t="shared" si="19"/>
        <v>#N/A</v>
      </c>
      <c r="X85" s="24" t="e">
        <f t="shared" si="20"/>
        <v>#N/A</v>
      </c>
    </row>
    <row r="86" spans="20:24" ht="12.75">
      <c r="T86" s="4" t="e">
        <f t="shared" si="16"/>
        <v>#N/A</v>
      </c>
      <c r="U86" s="4" t="e">
        <f t="shared" si="18"/>
        <v>#N/A</v>
      </c>
      <c r="V86" s="4" t="e">
        <f t="shared" si="17"/>
        <v>#N/A</v>
      </c>
      <c r="W86" s="21" t="e">
        <f t="shared" si="19"/>
        <v>#N/A</v>
      </c>
      <c r="X86" s="24" t="e">
        <f t="shared" si="20"/>
        <v>#N/A</v>
      </c>
    </row>
    <row r="87" spans="20:24" ht="12.75">
      <c r="T87" s="4" t="e">
        <f t="shared" si="16"/>
        <v>#N/A</v>
      </c>
      <c r="U87" s="4" t="e">
        <f t="shared" si="18"/>
        <v>#N/A</v>
      </c>
      <c r="V87" s="4" t="e">
        <f t="shared" si="17"/>
        <v>#N/A</v>
      </c>
      <c r="W87" s="21" t="e">
        <f t="shared" si="19"/>
        <v>#N/A</v>
      </c>
      <c r="X87" s="24" t="e">
        <f t="shared" si="20"/>
        <v>#N/A</v>
      </c>
    </row>
    <row r="88" spans="20:24" ht="12.75">
      <c r="T88" s="4" t="e">
        <f t="shared" si="16"/>
        <v>#N/A</v>
      </c>
      <c r="U88" s="4" t="e">
        <f t="shared" si="18"/>
        <v>#N/A</v>
      </c>
      <c r="V88" s="4" t="e">
        <f t="shared" si="17"/>
        <v>#N/A</v>
      </c>
      <c r="W88" s="21" t="e">
        <f t="shared" si="19"/>
        <v>#N/A</v>
      </c>
      <c r="X88" s="24" t="e">
        <f t="shared" si="20"/>
        <v>#N/A</v>
      </c>
    </row>
    <row r="89" spans="20:24" ht="12.75">
      <c r="T89" s="4" t="e">
        <f t="shared" si="16"/>
        <v>#N/A</v>
      </c>
      <c r="U89" s="4" t="e">
        <f t="shared" si="18"/>
        <v>#N/A</v>
      </c>
      <c r="V89" s="4" t="e">
        <f t="shared" si="17"/>
        <v>#N/A</v>
      </c>
      <c r="W89" s="21" t="e">
        <f t="shared" si="19"/>
        <v>#N/A</v>
      </c>
      <c r="X89" s="24" t="e">
        <f t="shared" si="20"/>
        <v>#N/A</v>
      </c>
    </row>
    <row r="90" spans="20:24" ht="12.75">
      <c r="T90" s="4" t="e">
        <f t="shared" si="16"/>
        <v>#N/A</v>
      </c>
      <c r="U90" s="4" t="e">
        <f t="shared" si="18"/>
        <v>#N/A</v>
      </c>
      <c r="V90" s="4" t="e">
        <f t="shared" si="17"/>
        <v>#N/A</v>
      </c>
      <c r="W90" s="21" t="e">
        <f t="shared" si="19"/>
        <v>#N/A</v>
      </c>
      <c r="X90" s="24" t="e">
        <f t="shared" si="20"/>
        <v>#N/A</v>
      </c>
    </row>
    <row r="91" spans="20:24" ht="12.75">
      <c r="T91" s="4" t="e">
        <f t="shared" si="16"/>
        <v>#N/A</v>
      </c>
      <c r="U91" s="4" t="e">
        <f t="shared" si="18"/>
        <v>#N/A</v>
      </c>
      <c r="V91" s="4" t="e">
        <f t="shared" si="17"/>
        <v>#N/A</v>
      </c>
      <c r="W91" s="21" t="e">
        <f t="shared" si="19"/>
        <v>#N/A</v>
      </c>
      <c r="X91" s="24" t="e">
        <f t="shared" si="20"/>
        <v>#N/A</v>
      </c>
    </row>
    <row r="92" spans="20:24" ht="12.75">
      <c r="T92" s="4" t="e">
        <f t="shared" si="16"/>
        <v>#N/A</v>
      </c>
      <c r="U92" s="4" t="e">
        <f t="shared" si="18"/>
        <v>#N/A</v>
      </c>
      <c r="V92" s="4" t="e">
        <f t="shared" si="17"/>
        <v>#N/A</v>
      </c>
      <c r="W92" s="21" t="e">
        <f t="shared" si="19"/>
        <v>#N/A</v>
      </c>
      <c r="X92" s="24" t="e">
        <f t="shared" si="20"/>
        <v>#N/A</v>
      </c>
    </row>
    <row r="93" spans="20:24" ht="12.75">
      <c r="T93" s="4" t="e">
        <f t="shared" si="16"/>
        <v>#N/A</v>
      </c>
      <c r="U93" s="4" t="e">
        <f t="shared" si="18"/>
        <v>#N/A</v>
      </c>
      <c r="V93" s="4" t="e">
        <f t="shared" si="17"/>
        <v>#N/A</v>
      </c>
      <c r="W93" s="21" t="e">
        <f t="shared" si="19"/>
        <v>#N/A</v>
      </c>
      <c r="X93" s="24" t="e">
        <f t="shared" si="20"/>
        <v>#N/A</v>
      </c>
    </row>
    <row r="94" spans="20:24" ht="12.75">
      <c r="T94" s="4" t="e">
        <f t="shared" si="16"/>
        <v>#N/A</v>
      </c>
      <c r="U94" s="4" t="e">
        <f t="shared" si="18"/>
        <v>#N/A</v>
      </c>
      <c r="V94" s="4" t="e">
        <f t="shared" si="17"/>
        <v>#N/A</v>
      </c>
      <c r="W94" s="21" t="e">
        <f t="shared" si="19"/>
        <v>#N/A</v>
      </c>
      <c r="X94" s="24" t="e">
        <f t="shared" si="20"/>
        <v>#N/A</v>
      </c>
    </row>
    <row r="95" spans="20:24" ht="12.75">
      <c r="T95" s="4" t="e">
        <f t="shared" si="16"/>
        <v>#N/A</v>
      </c>
      <c r="U95" s="4" t="e">
        <f t="shared" si="18"/>
        <v>#N/A</v>
      </c>
      <c r="V95" s="4" t="e">
        <f t="shared" si="17"/>
        <v>#N/A</v>
      </c>
      <c r="W95" s="21" t="e">
        <f t="shared" si="19"/>
        <v>#N/A</v>
      </c>
      <c r="X95" s="24" t="e">
        <f t="shared" si="20"/>
        <v>#N/A</v>
      </c>
    </row>
    <row r="96" spans="20:24" ht="12.75">
      <c r="T96" s="4" t="e">
        <f t="shared" si="16"/>
        <v>#N/A</v>
      </c>
      <c r="U96" s="4" t="e">
        <f t="shared" si="18"/>
        <v>#N/A</v>
      </c>
      <c r="V96" s="4" t="e">
        <f t="shared" si="17"/>
        <v>#N/A</v>
      </c>
      <c r="W96" s="21" t="e">
        <f t="shared" si="19"/>
        <v>#N/A</v>
      </c>
      <c r="X96" s="24" t="e">
        <f t="shared" si="20"/>
        <v>#N/A</v>
      </c>
    </row>
    <row r="97" spans="20:24" ht="12.75">
      <c r="T97" s="4" t="e">
        <f t="shared" si="16"/>
        <v>#N/A</v>
      </c>
      <c r="U97" s="4" t="e">
        <f t="shared" si="18"/>
        <v>#N/A</v>
      </c>
      <c r="V97" s="4" t="e">
        <f t="shared" si="17"/>
        <v>#N/A</v>
      </c>
      <c r="W97" s="21" t="e">
        <f t="shared" si="19"/>
        <v>#N/A</v>
      </c>
      <c r="X97" s="24" t="e">
        <f t="shared" si="20"/>
        <v>#N/A</v>
      </c>
    </row>
    <row r="98" spans="20:24" ht="12.75">
      <c r="T98" s="4" t="e">
        <f t="shared" si="16"/>
        <v>#N/A</v>
      </c>
      <c r="U98" s="4" t="e">
        <f t="shared" si="18"/>
        <v>#N/A</v>
      </c>
      <c r="V98" s="4" t="e">
        <f>IF(AND(U97=1,U98=0),FIXED(X98^(1/$J$2),0),"")</f>
        <v>#N/A</v>
      </c>
      <c r="W98" s="21" t="e">
        <f t="shared" si="19"/>
        <v>#N/A</v>
      </c>
      <c r="X98" s="24" t="e">
        <f t="shared" si="20"/>
        <v>#N/A</v>
      </c>
    </row>
    <row r="99" spans="20:24" ht="12.75">
      <c r="T99" s="4" t="e">
        <f t="shared" si="16"/>
        <v>#N/A</v>
      </c>
      <c r="U99" s="4" t="e">
        <f t="shared" si="18"/>
        <v>#N/A</v>
      </c>
      <c r="V99" s="4" t="e">
        <f>IF(AND(U98=1,U99=0),FIXED(X99^(1/$J$2),0),"")</f>
        <v>#N/A</v>
      </c>
      <c r="W99" s="21" t="e">
        <f t="shared" si="19"/>
        <v>#N/A</v>
      </c>
      <c r="X99" s="24" t="e">
        <f t="shared" si="20"/>
        <v>#N/A</v>
      </c>
    </row>
    <row r="100" spans="20:24" ht="12.75">
      <c r="T100" s="4" t="e">
        <f t="shared" si="16"/>
        <v>#N/A</v>
      </c>
      <c r="U100" s="4" t="e">
        <f t="shared" si="18"/>
        <v>#N/A</v>
      </c>
      <c r="V100" s="4" t="e">
        <f>IF(AND(U99=1,U100=0),FIXED(X100^(1/$J$2),0),"")</f>
        <v>#N/A</v>
      </c>
      <c r="W100" s="21" t="e">
        <f t="shared" si="19"/>
        <v>#N/A</v>
      </c>
      <c r="X100" s="24" t="e">
        <f t="shared" si="20"/>
        <v>#N/A</v>
      </c>
    </row>
    <row r="101" spans="20:24" ht="12.75">
      <c r="T101" s="4" t="e">
        <f t="shared" si="16"/>
        <v>#N/A</v>
      </c>
      <c r="U101" s="4" t="e">
        <f t="shared" si="18"/>
        <v>#N/A</v>
      </c>
      <c r="V101" s="4" t="e">
        <f>IF(AND(U100=1,U101=0),FIXED(X101^(1/$J$2),0),"")</f>
        <v>#N/A</v>
      </c>
      <c r="W101" s="21" t="e">
        <f t="shared" si="19"/>
        <v>#N/A</v>
      </c>
      <c r="X101" s="24" t="e">
        <f t="shared" si="20"/>
        <v>#N/A</v>
      </c>
    </row>
  </sheetData>
  <sheetProtection/>
  <hyperlinks>
    <hyperlink ref="I4" r:id="rId1" display="http://www.prodomosua.it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ProDomoSua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cinquegrani</dc:creator>
  <cp:keywords/>
  <dc:description/>
  <cp:lastModifiedBy>fernando cinquegrani</cp:lastModifiedBy>
  <dcterms:created xsi:type="dcterms:W3CDTF">2005-04-03T05:14:21Z</dcterms:created>
  <dcterms:modified xsi:type="dcterms:W3CDTF">2018-12-19T11:11:41Z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